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E:\20250302\更新\2025\HP公表資料\"/>
    </mc:Choice>
  </mc:AlternateContent>
  <xr:revisionPtr revIDLastSave="0" documentId="13_ncr:1_{B38293E7-AFC7-4F2F-B64D-2428C656D137}" xr6:coauthVersionLast="47" xr6:coauthVersionMax="47" xr10:uidLastSave="{00000000-0000-0000-0000-000000000000}"/>
  <bookViews>
    <workbookView xWindow="1296" yWindow="1848" windowWidth="21084" windowHeight="9828" xr2:uid="{D11AAF03-945C-D048-8055-15799B724236}"/>
  </bookViews>
  <sheets>
    <sheet name="更新業績単位計算表（２０２５年度更新審査用 )" sheetId="6" r:id="rId1"/>
    <sheet name="更新業績単位計算表（ラダーＣ用）　3版" sheetId="1" state="hidden" r:id="rId2"/>
    <sheet name="更新業績単位計算表（ラダーD用） 3版" sheetId="5" state="hidden" r:id="rId3"/>
    <sheet name="ラダーＤにおけるプロジェクト報告書" sheetId="4" state="hidden" r:id="rId4"/>
  </sheets>
  <definedNames>
    <definedName name="_xlnm.Print_Area" localSheetId="3">ラダーＤにおけるプロジェクト報告書!$A$1:$K$53</definedName>
    <definedName name="_xlnm.Print_Area" localSheetId="0">'更新業績単位計算表（２０２５年度更新審査用 )'!$A$1:$O$79</definedName>
    <definedName name="_xlnm.Print_Area" localSheetId="1">'更新業績単位計算表（ラダーＣ用）　3版'!$A$1:$O$79</definedName>
    <definedName name="_xlnm.Print_Area" localSheetId="2">'更新業績単位計算表（ラダーD用） 3版'!$A$1:$O$91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7" i="6" l="1"/>
  <c r="J77" i="6" s="1"/>
  <c r="I76" i="6"/>
  <c r="J76" i="6" s="1"/>
  <c r="I75" i="6"/>
  <c r="J75" i="6" s="1"/>
  <c r="I74" i="6"/>
  <c r="J74" i="6" s="1"/>
  <c r="I73" i="6"/>
  <c r="J73" i="6" s="1"/>
  <c r="M73" i="6" s="1"/>
  <c r="I70" i="6"/>
  <c r="J70" i="6" s="1"/>
  <c r="I69" i="6"/>
  <c r="J69" i="6" s="1"/>
  <c r="I68" i="6"/>
  <c r="J68" i="6" s="1"/>
  <c r="I67" i="6"/>
  <c r="J67" i="6" s="1"/>
  <c r="I66" i="6"/>
  <c r="J66" i="6" s="1"/>
  <c r="I65" i="6"/>
  <c r="J65" i="6" s="1"/>
  <c r="I64" i="6"/>
  <c r="J64" i="6" s="1"/>
  <c r="I63" i="6"/>
  <c r="J63" i="6" s="1"/>
  <c r="I62" i="6"/>
  <c r="J62" i="6" s="1"/>
  <c r="I61" i="6"/>
  <c r="J61" i="6" s="1"/>
  <c r="I60" i="6"/>
  <c r="J60" i="6" s="1"/>
  <c r="I59" i="6"/>
  <c r="J59" i="6" s="1"/>
  <c r="I58" i="6"/>
  <c r="J58" i="6" s="1"/>
  <c r="I57" i="6"/>
  <c r="J57" i="6" s="1"/>
  <c r="J55" i="6" a="1"/>
  <c r="J55" i="6" s="1"/>
  <c r="I55" i="6"/>
  <c r="J52" i="6"/>
  <c r="J51" i="6"/>
  <c r="J50" i="6"/>
  <c r="J49" i="6"/>
  <c r="J48" i="6"/>
  <c r="J47" i="6"/>
  <c r="J46" i="6"/>
  <c r="J45" i="6"/>
  <c r="J44" i="6"/>
  <c r="J43" i="6"/>
  <c r="M41" i="6" s="1"/>
  <c r="J42" i="6"/>
  <c r="I39" i="6"/>
  <c r="J39" i="6" s="1"/>
  <c r="I38" i="6"/>
  <c r="J38" i="6" s="1"/>
  <c r="I37" i="6"/>
  <c r="J37" i="6" s="1"/>
  <c r="I36" i="6"/>
  <c r="J36" i="6" s="1"/>
  <c r="I35" i="6"/>
  <c r="J35" i="6" s="1"/>
  <c r="I34" i="6"/>
  <c r="J34" i="6" s="1"/>
  <c r="I33" i="6"/>
  <c r="J33" i="6" s="1"/>
  <c r="I32" i="6"/>
  <c r="J32" i="6" s="1"/>
  <c r="I31" i="6"/>
  <c r="J31" i="6" s="1"/>
  <c r="I30" i="6"/>
  <c r="J30" i="6" s="1"/>
  <c r="I29" i="6"/>
  <c r="J29" i="6" s="1"/>
  <c r="I28" i="6"/>
  <c r="J28" i="6" s="1"/>
  <c r="I27" i="6"/>
  <c r="J27" i="6" s="1"/>
  <c r="I26" i="6"/>
  <c r="J26" i="6" s="1"/>
  <c r="I25" i="6"/>
  <c r="J25" i="6" s="1"/>
  <c r="J24" i="6"/>
  <c r="I24" i="6"/>
  <c r="I19" i="6"/>
  <c r="J19" i="6" s="1"/>
  <c r="I18" i="6"/>
  <c r="J18" i="6" s="1"/>
  <c r="I17" i="6"/>
  <c r="J17" i="6" s="1"/>
  <c r="I16" i="6"/>
  <c r="J16" i="6" s="1"/>
  <c r="I15" i="6"/>
  <c r="J15" i="6" s="1"/>
  <c r="I14" i="6"/>
  <c r="J14" i="6" s="1"/>
  <c r="I13" i="6"/>
  <c r="J13" i="6" s="1"/>
  <c r="I12" i="6"/>
  <c r="J12" i="6" s="1"/>
  <c r="I11" i="6"/>
  <c r="J11" i="6" s="1"/>
  <c r="I55" i="5"/>
  <c r="J55" i="5" s="1" a="1"/>
  <c r="J55" i="5" s="1"/>
  <c r="J55" i="1" a="1"/>
  <c r="J55" i="1" s="1"/>
  <c r="I55" i="1"/>
  <c r="J89" i="5"/>
  <c r="J88" i="5"/>
  <c r="J87" i="5"/>
  <c r="J86" i="5"/>
  <c r="J85" i="5"/>
  <c r="M85" i="5" s="1"/>
  <c r="I82" i="5"/>
  <c r="J82" i="5" s="1"/>
  <c r="M82" i="5" s="1"/>
  <c r="O102" i="5"/>
  <c r="O101" i="5"/>
  <c r="O100" i="5"/>
  <c r="O99" i="5"/>
  <c r="O98" i="5"/>
  <c r="N95" i="5"/>
  <c r="O95" i="5" s="1"/>
  <c r="I77" i="5"/>
  <c r="J77" i="5" s="1"/>
  <c r="I76" i="5"/>
  <c r="J76" i="5" s="1"/>
  <c r="I75" i="5"/>
  <c r="J75" i="5" s="1"/>
  <c r="I74" i="5"/>
  <c r="J74" i="5" s="1"/>
  <c r="I73" i="5"/>
  <c r="J73" i="5" s="1"/>
  <c r="I70" i="5"/>
  <c r="J70" i="5" s="1"/>
  <c r="I69" i="5"/>
  <c r="J69" i="5" s="1"/>
  <c r="I68" i="5"/>
  <c r="J68" i="5" s="1"/>
  <c r="I67" i="5"/>
  <c r="J67" i="5" s="1"/>
  <c r="I66" i="5"/>
  <c r="J66" i="5" s="1"/>
  <c r="I65" i="5"/>
  <c r="J65" i="5" s="1"/>
  <c r="I64" i="5"/>
  <c r="J64" i="5" s="1"/>
  <c r="I63" i="5"/>
  <c r="J63" i="5" s="1"/>
  <c r="I62" i="5"/>
  <c r="J62" i="5" s="1"/>
  <c r="I61" i="5"/>
  <c r="J61" i="5" s="1"/>
  <c r="I60" i="5"/>
  <c r="J60" i="5" s="1"/>
  <c r="I59" i="5"/>
  <c r="J59" i="5" s="1"/>
  <c r="I58" i="5"/>
  <c r="J58" i="5" s="1"/>
  <c r="I57" i="5"/>
  <c r="J57" i="5" s="1"/>
  <c r="J52" i="5"/>
  <c r="J51" i="5"/>
  <c r="J50" i="5"/>
  <c r="J49" i="5"/>
  <c r="J48" i="5"/>
  <c r="J47" i="5"/>
  <c r="J46" i="5"/>
  <c r="J45" i="5"/>
  <c r="J44" i="5"/>
  <c r="J43" i="5"/>
  <c r="J42" i="5"/>
  <c r="I39" i="5"/>
  <c r="J39" i="5" s="1"/>
  <c r="I38" i="5"/>
  <c r="J38" i="5" s="1"/>
  <c r="I37" i="5"/>
  <c r="J37" i="5" s="1"/>
  <c r="I36" i="5"/>
  <c r="J36" i="5" s="1"/>
  <c r="I35" i="5"/>
  <c r="J35" i="5" s="1"/>
  <c r="I34" i="5"/>
  <c r="J34" i="5" s="1"/>
  <c r="I33" i="5"/>
  <c r="J33" i="5" s="1"/>
  <c r="I32" i="5"/>
  <c r="J32" i="5" s="1"/>
  <c r="I31" i="5"/>
  <c r="J31" i="5" s="1"/>
  <c r="I30" i="5"/>
  <c r="J30" i="5" s="1"/>
  <c r="I29" i="5"/>
  <c r="J29" i="5" s="1"/>
  <c r="I28" i="5"/>
  <c r="J28" i="5" s="1"/>
  <c r="I27" i="5"/>
  <c r="J27" i="5" s="1"/>
  <c r="I26" i="5"/>
  <c r="J26" i="5" s="1"/>
  <c r="I25" i="5"/>
  <c r="J25" i="5" s="1"/>
  <c r="I24" i="5"/>
  <c r="J24" i="5" s="1"/>
  <c r="I19" i="5"/>
  <c r="J19" i="5" s="1"/>
  <c r="I18" i="5"/>
  <c r="J18" i="5" s="1"/>
  <c r="I17" i="5"/>
  <c r="J17" i="5" s="1"/>
  <c r="I16" i="5"/>
  <c r="J16" i="5" s="1"/>
  <c r="I15" i="5"/>
  <c r="J15" i="5" s="1"/>
  <c r="I14" i="5"/>
  <c r="J14" i="5" s="1"/>
  <c r="I13" i="5"/>
  <c r="J13" i="5" s="1"/>
  <c r="I12" i="5"/>
  <c r="J12" i="5" s="1"/>
  <c r="I11" i="5"/>
  <c r="J11" i="5" s="1"/>
  <c r="I18" i="1"/>
  <c r="J18" i="1" s="1"/>
  <c r="I17" i="1"/>
  <c r="J17" i="1" s="1"/>
  <c r="I16" i="1"/>
  <c r="J16" i="1" s="1"/>
  <c r="I15" i="1"/>
  <c r="J15" i="1" s="1"/>
  <c r="I14" i="1"/>
  <c r="J14" i="1" s="1"/>
  <c r="I77" i="1"/>
  <c r="J77" i="1" s="1"/>
  <c r="I76" i="1"/>
  <c r="J76" i="1" s="1"/>
  <c r="I75" i="1"/>
  <c r="J75" i="1" s="1"/>
  <c r="I74" i="1"/>
  <c r="J74" i="1" s="1"/>
  <c r="I73" i="1"/>
  <c r="J73" i="1" s="1"/>
  <c r="M73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J52" i="1"/>
  <c r="J51" i="1"/>
  <c r="J50" i="1"/>
  <c r="J49" i="1"/>
  <c r="J48" i="1"/>
  <c r="J47" i="1"/>
  <c r="J46" i="1"/>
  <c r="J45" i="1"/>
  <c r="J44" i="1"/>
  <c r="J43" i="1"/>
  <c r="J42" i="1"/>
  <c r="M41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19" i="1"/>
  <c r="J19" i="1" s="1"/>
  <c r="I13" i="1"/>
  <c r="J13" i="1" s="1"/>
  <c r="I12" i="1"/>
  <c r="J12" i="1" s="1"/>
  <c r="I11" i="1"/>
  <c r="J11" i="1" s="1"/>
  <c r="M24" i="6" l="1"/>
  <c r="M54" i="6"/>
  <c r="M9" i="6"/>
  <c r="N80" i="5"/>
  <c r="M54" i="1"/>
  <c r="M73" i="5"/>
  <c r="M41" i="5"/>
  <c r="Q94" i="5"/>
  <c r="M54" i="5"/>
  <c r="M9" i="5"/>
  <c r="M24" i="5"/>
  <c r="M9" i="1"/>
  <c r="M24" i="1"/>
  <c r="N22" i="1" s="1"/>
  <c r="N22" i="6" l="1"/>
  <c r="O8" i="6" s="1"/>
  <c r="O8" i="1"/>
  <c r="N22" i="5"/>
  <c r="O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<sst xmlns="http://schemas.openxmlformats.org/spreadsheetml/2006/main" count="587" uniqueCount="184">
  <si>
    <t>単位計算</t>
  </si>
  <si>
    <t>1年目</t>
  </si>
  <si>
    <t>2年目</t>
  </si>
  <si>
    <t>3年目</t>
  </si>
  <si>
    <t>4年目</t>
  </si>
  <si>
    <t>5年目</t>
  </si>
  <si>
    <t>単位a</t>
  </si>
  <si>
    <t>参加数b</t>
  </si>
  <si>
    <t>a×b</t>
  </si>
  <si>
    <t>A 学術集会参加 必修</t>
  </si>
  <si>
    <t>A ｽｷﾙｱｯﾌﾟ研修会 必修</t>
  </si>
  <si>
    <t>A 全国研修会　選択必修</t>
  </si>
  <si>
    <t>企画運営15</t>
  </si>
  <si>
    <t>講義・演習の請負10</t>
  </si>
  <si>
    <t>ファシリテータ請負10</t>
  </si>
  <si>
    <t>事例論文執筆支援10</t>
  </si>
  <si>
    <t>口頭試問10</t>
  </si>
  <si>
    <t>『医療と保育』査読15</t>
  </si>
  <si>
    <t>E　成果発表</t>
  </si>
  <si>
    <t>参加</t>
    <rPh sb="0" eb="2">
      <t xml:space="preserve">サンカ </t>
    </rPh>
    <phoneticPr fontId="1"/>
  </si>
  <si>
    <t>研修会の名称</t>
    <rPh sb="0" eb="3">
      <t xml:space="preserve">ケンシュウカイノメイショウ </t>
    </rPh>
    <phoneticPr fontId="1"/>
  </si>
  <si>
    <t>不参加</t>
    <rPh sb="0" eb="3">
      <t xml:space="preserve">フサンカ </t>
    </rPh>
    <phoneticPr fontId="1"/>
  </si>
  <si>
    <t>参加予定</t>
    <rPh sb="0" eb="2">
      <t xml:space="preserve">サンカ </t>
    </rPh>
    <rPh sb="2" eb="4">
      <t xml:space="preserve">ヨテイ </t>
    </rPh>
    <phoneticPr fontId="1"/>
  </si>
  <si>
    <t>参加予定なし</t>
    <rPh sb="0" eb="2">
      <t xml:space="preserve">サンカ </t>
    </rPh>
    <rPh sb="2" eb="4">
      <t xml:space="preserve">ヨテイ </t>
    </rPh>
    <phoneticPr fontId="1"/>
  </si>
  <si>
    <t>参加の有無</t>
    <rPh sb="0" eb="2">
      <t xml:space="preserve">サンカ </t>
    </rPh>
    <rPh sb="3" eb="5">
      <t xml:space="preserve">ウム </t>
    </rPh>
    <phoneticPr fontId="1"/>
  </si>
  <si>
    <t>自己研修イベント</t>
    <rPh sb="0" eb="4">
      <t xml:space="preserve">ジコケンシュウ </t>
    </rPh>
    <phoneticPr fontId="1"/>
  </si>
  <si>
    <t>医療保育専門士　ラダーC（1回更新まで）修了のための更新単位計算表</t>
    <rPh sb="0" eb="7">
      <t xml:space="preserve">イリョウホイクセンモンシ </t>
    </rPh>
    <rPh sb="20" eb="22">
      <t xml:space="preserve">シュウリョウノタメノ </t>
    </rPh>
    <rPh sb="26" eb="30">
      <t xml:space="preserve">コウシンタンイ </t>
    </rPh>
    <rPh sb="30" eb="33">
      <t xml:space="preserve">ケイサンヒョウ </t>
    </rPh>
    <phoneticPr fontId="1"/>
  </si>
  <si>
    <t>ID</t>
    <phoneticPr fontId="1"/>
  </si>
  <si>
    <t>名前</t>
    <rPh sb="0" eb="2">
      <t xml:space="preserve">ナマエ </t>
    </rPh>
    <phoneticPr fontId="1"/>
  </si>
  <si>
    <t>年</t>
    <rPh sb="0" eb="1">
      <t xml:space="preserve">ネｎ </t>
    </rPh>
    <phoneticPr fontId="1"/>
  </si>
  <si>
    <t>B　社会貢献</t>
    <phoneticPr fontId="1"/>
  </si>
  <si>
    <t>種別</t>
    <rPh sb="0" eb="2">
      <t xml:space="preserve">シュベツ </t>
    </rPh>
    <phoneticPr fontId="1"/>
  </si>
  <si>
    <t>職場内の研修会講師</t>
    <rPh sb="0" eb="2">
      <t xml:space="preserve">ショクバノ </t>
    </rPh>
    <rPh sb="2" eb="3">
      <t xml:space="preserve">ナイ </t>
    </rPh>
    <rPh sb="4" eb="6">
      <t xml:space="preserve">ケンシュウ </t>
    </rPh>
    <rPh sb="6" eb="7">
      <t xml:space="preserve">カイ </t>
    </rPh>
    <rPh sb="7" eb="9">
      <t xml:space="preserve">コウシ </t>
    </rPh>
    <phoneticPr fontId="1"/>
  </si>
  <si>
    <t>職場内の新人研修講師</t>
    <rPh sb="0" eb="3">
      <t xml:space="preserve">ショクバナイ </t>
    </rPh>
    <rPh sb="4" eb="6">
      <t xml:space="preserve">シンジン </t>
    </rPh>
    <rPh sb="6" eb="8">
      <t xml:space="preserve">ケンシュウ </t>
    </rPh>
    <rPh sb="8" eb="10">
      <t xml:space="preserve">コウシ </t>
    </rPh>
    <phoneticPr fontId="1"/>
  </si>
  <si>
    <t>職場内の研究会等の発表者</t>
    <rPh sb="0" eb="3">
      <t xml:space="preserve">ショクバナイ </t>
    </rPh>
    <rPh sb="4" eb="11">
      <t xml:space="preserve">ケンキュウハッピョウ </t>
    </rPh>
    <rPh sb="11" eb="12">
      <t xml:space="preserve">シャ </t>
    </rPh>
    <phoneticPr fontId="1"/>
  </si>
  <si>
    <t>職場・部署又は団体名</t>
    <rPh sb="0" eb="2">
      <t xml:space="preserve">ショクバメイ </t>
    </rPh>
    <rPh sb="3" eb="5">
      <t xml:space="preserve">ブショ </t>
    </rPh>
    <rPh sb="5" eb="6">
      <t xml:space="preserve">マタハ </t>
    </rPh>
    <rPh sb="7" eb="10">
      <t xml:space="preserve">ダンタイメイ </t>
    </rPh>
    <phoneticPr fontId="1"/>
  </si>
  <si>
    <t>他団体企画招待講演</t>
    <rPh sb="0" eb="3">
      <t xml:space="preserve">タダンタイ </t>
    </rPh>
    <rPh sb="3" eb="5">
      <t xml:space="preserve">キカク </t>
    </rPh>
    <rPh sb="5" eb="9">
      <t xml:space="preserve">ショウタイコウエｎ </t>
    </rPh>
    <phoneticPr fontId="1"/>
  </si>
  <si>
    <t>他団体企画シンポジスト</t>
    <rPh sb="0" eb="1">
      <t xml:space="preserve">タダンタイキカク </t>
    </rPh>
    <phoneticPr fontId="1"/>
  </si>
  <si>
    <t>役割</t>
    <rPh sb="0" eb="2">
      <t xml:space="preserve">ヤクワリ </t>
    </rPh>
    <phoneticPr fontId="1"/>
  </si>
  <si>
    <t>テーマ又は実施内容と実施時間</t>
    <rPh sb="3" eb="4">
      <t xml:space="preserve">マタハ </t>
    </rPh>
    <rPh sb="5" eb="9">
      <t xml:space="preserve">ジッシナイヨウ </t>
    </rPh>
    <rPh sb="10" eb="14">
      <t xml:space="preserve">ジッシジカン </t>
    </rPh>
    <phoneticPr fontId="1"/>
  </si>
  <si>
    <t>他団体企画座長</t>
    <rPh sb="0" eb="5">
      <t xml:space="preserve">タダンタイキカク </t>
    </rPh>
    <rPh sb="5" eb="7">
      <t xml:space="preserve">ザチョウ </t>
    </rPh>
    <phoneticPr fontId="1"/>
  </si>
  <si>
    <t>他団体企画ﾌｧｼﾘﾃｰﾀｰ</t>
    <rPh sb="0" eb="5">
      <t xml:space="preserve">タダンタイキカク </t>
    </rPh>
    <phoneticPr fontId="1"/>
  </si>
  <si>
    <t>保育士養成施設での講義</t>
    <rPh sb="0" eb="7">
      <t xml:space="preserve">ホイクシヨウセイシセツデノ </t>
    </rPh>
    <rPh sb="9" eb="11">
      <t xml:space="preserve">コウギ </t>
    </rPh>
    <phoneticPr fontId="1"/>
  </si>
  <si>
    <t>年月日（曜日）</t>
    <rPh sb="0" eb="3">
      <t xml:space="preserve">ネンガッピ </t>
    </rPh>
    <rPh sb="4" eb="6">
      <t xml:space="preserve">ヨウビ </t>
    </rPh>
    <phoneticPr fontId="1"/>
  </si>
  <si>
    <t>その他</t>
    <phoneticPr fontId="1"/>
  </si>
  <si>
    <t>実施</t>
    <rPh sb="0" eb="2">
      <t xml:space="preserve">ジッシ </t>
    </rPh>
    <phoneticPr fontId="1"/>
  </si>
  <si>
    <t>実施有無</t>
    <rPh sb="0" eb="2">
      <t xml:space="preserve">ジッシ </t>
    </rPh>
    <rPh sb="2" eb="4">
      <t xml:space="preserve">ウム </t>
    </rPh>
    <phoneticPr fontId="1"/>
  </si>
  <si>
    <t>単位a</t>
    <rPh sb="0" eb="2">
      <t xml:space="preserve">タンイ </t>
    </rPh>
    <phoneticPr fontId="1"/>
  </si>
  <si>
    <t>a×b</t>
    <phoneticPr fontId="1"/>
  </si>
  <si>
    <t>なし</t>
    <phoneticPr fontId="1"/>
  </si>
  <si>
    <t>理事・代議員</t>
    <rPh sb="0" eb="2">
      <t xml:space="preserve">リジ </t>
    </rPh>
    <rPh sb="3" eb="6">
      <t xml:space="preserve">ダイギイン </t>
    </rPh>
    <phoneticPr fontId="1"/>
  </si>
  <si>
    <t>C　プロジェクト企画運営①</t>
    <rPh sb="10" eb="12">
      <t xml:space="preserve">ウンエイ </t>
    </rPh>
    <phoneticPr fontId="1"/>
  </si>
  <si>
    <t>学術集会</t>
    <rPh sb="0" eb="4">
      <t xml:space="preserve">ガクジュツシュウカイ </t>
    </rPh>
    <phoneticPr fontId="1"/>
  </si>
  <si>
    <t>スキルアップ研修会</t>
    <phoneticPr fontId="1"/>
  </si>
  <si>
    <t>全国研修会</t>
    <rPh sb="0" eb="5">
      <t xml:space="preserve">ゼンコクケンシュウカイ </t>
    </rPh>
    <phoneticPr fontId="1"/>
  </si>
  <si>
    <t>資格認定関連研修会</t>
    <rPh sb="0" eb="4">
      <t xml:space="preserve">シカクニンテイ </t>
    </rPh>
    <rPh sb="4" eb="6">
      <t xml:space="preserve">カンレン </t>
    </rPh>
    <rPh sb="6" eb="9">
      <t xml:space="preserve">ケンシュウカイ </t>
    </rPh>
    <phoneticPr fontId="1"/>
  </si>
  <si>
    <t>事例研究論文執筆支援</t>
    <rPh sb="0" eb="6">
      <t xml:space="preserve">ジレイケンキュウロンブン </t>
    </rPh>
    <rPh sb="6" eb="10">
      <t xml:space="preserve">シッッピツシエン </t>
    </rPh>
    <phoneticPr fontId="1"/>
  </si>
  <si>
    <t>事例研究論文口頭試問副査</t>
    <rPh sb="0" eb="6">
      <t>ジレイ</t>
    </rPh>
    <rPh sb="6" eb="7">
      <t xml:space="preserve">コウトウシモｎ </t>
    </rPh>
    <rPh sb="10" eb="12">
      <t xml:space="preserve">フクサ </t>
    </rPh>
    <phoneticPr fontId="1"/>
  </si>
  <si>
    <t>企画運営</t>
    <rPh sb="0" eb="2">
      <t xml:space="preserve">キカクイイン </t>
    </rPh>
    <rPh sb="2" eb="4">
      <t xml:space="preserve">ウンエイ </t>
    </rPh>
    <phoneticPr fontId="1"/>
  </si>
  <si>
    <t>学術集会</t>
    <rPh sb="0" eb="1">
      <t xml:space="preserve">ガクジュツシュウカイ </t>
    </rPh>
    <phoneticPr fontId="1"/>
  </si>
  <si>
    <t>運営委員</t>
    <rPh sb="0" eb="4">
      <t xml:space="preserve">ウンエイイイン </t>
    </rPh>
    <phoneticPr fontId="1"/>
  </si>
  <si>
    <t>スキルアップ研修会</t>
    <rPh sb="0" eb="3">
      <t xml:space="preserve">スキルアップケンシュウカイ </t>
    </rPh>
    <phoneticPr fontId="1"/>
  </si>
  <si>
    <t>全国研修会</t>
    <rPh sb="0" eb="1">
      <t xml:space="preserve">ゼンコクケンシュウカイ </t>
    </rPh>
    <phoneticPr fontId="1"/>
  </si>
  <si>
    <t>運営委員</t>
    <rPh sb="0" eb="1">
      <t xml:space="preserve">ウンエイイイｎ </t>
    </rPh>
    <phoneticPr fontId="1"/>
  </si>
  <si>
    <t>講演・シンポジスト等請負</t>
    <rPh sb="0" eb="2">
      <t xml:space="preserve">コウエｎ </t>
    </rPh>
    <rPh sb="9" eb="10">
      <t xml:space="preserve">トウ </t>
    </rPh>
    <rPh sb="10" eb="12">
      <t xml:space="preserve">ウケオイ </t>
    </rPh>
    <phoneticPr fontId="1"/>
  </si>
  <si>
    <t>講師・ファシリテーター等請負</t>
    <rPh sb="0" eb="2">
      <t xml:space="preserve">コウシ </t>
    </rPh>
    <rPh sb="11" eb="12">
      <t xml:space="preserve">トウ </t>
    </rPh>
    <rPh sb="12" eb="14">
      <t xml:space="preserve">ウケオイ </t>
    </rPh>
    <phoneticPr fontId="1"/>
  </si>
  <si>
    <t>ブロック研修会</t>
    <phoneticPr fontId="1"/>
  </si>
  <si>
    <t>ブロック研修会</t>
    <rPh sb="0" eb="3">
      <t>ブロ</t>
    </rPh>
    <phoneticPr fontId="1"/>
  </si>
  <si>
    <t>執筆指導者</t>
    <rPh sb="0" eb="5">
      <t xml:space="preserve">シッピツシドウシャ </t>
    </rPh>
    <phoneticPr fontId="1"/>
  </si>
  <si>
    <t>基礎課程・資格認定課程</t>
    <rPh sb="0" eb="4">
      <t xml:space="preserve">キソカテイ </t>
    </rPh>
    <rPh sb="5" eb="11">
      <t xml:space="preserve">シカクニンテイカテイ </t>
    </rPh>
    <phoneticPr fontId="1"/>
  </si>
  <si>
    <t>運営担当者</t>
    <rPh sb="0" eb="5">
      <t xml:space="preserve">ウンエイタントウシャ </t>
    </rPh>
    <phoneticPr fontId="1"/>
  </si>
  <si>
    <t>基礎課程・資格認定課程</t>
    <rPh sb="0" eb="1">
      <t>キソ</t>
    </rPh>
    <phoneticPr fontId="1"/>
  </si>
  <si>
    <t>事例研究論文</t>
    <rPh sb="0" eb="6">
      <t>ジレイ</t>
    </rPh>
    <phoneticPr fontId="1"/>
  </si>
  <si>
    <t>事例研究論文</t>
    <rPh sb="0" eb="1">
      <t>ジレイ</t>
    </rPh>
    <phoneticPr fontId="1"/>
  </si>
  <si>
    <t>口頭試問主査</t>
    <rPh sb="0" eb="6">
      <t>コウトウシモｎ</t>
    </rPh>
    <phoneticPr fontId="1"/>
  </si>
  <si>
    <t>口頭試問副査</t>
    <rPh sb="0" eb="1">
      <t xml:space="preserve">コウトウシモｎ </t>
    </rPh>
    <rPh sb="4" eb="6">
      <t xml:space="preserve">フクサ </t>
    </rPh>
    <phoneticPr fontId="1"/>
  </si>
  <si>
    <t>機関誌『医療と保育』</t>
    <rPh sb="0" eb="3">
      <t xml:space="preserve">キカンシ </t>
    </rPh>
    <rPh sb="4" eb="6">
      <t xml:space="preserve">イリョウトホイク </t>
    </rPh>
    <phoneticPr fontId="1"/>
  </si>
  <si>
    <t>査読者</t>
    <rPh sb="0" eb="3">
      <t xml:space="preserve">サドクシャ </t>
    </rPh>
    <phoneticPr fontId="1"/>
  </si>
  <si>
    <t>演題（口演，ポスター）筆頭</t>
    <rPh sb="0" eb="2">
      <t xml:space="preserve">イッパンエンダイ </t>
    </rPh>
    <rPh sb="3" eb="5">
      <t xml:space="preserve">コウエン </t>
    </rPh>
    <rPh sb="11" eb="13">
      <t xml:space="preserve">ヒットウ </t>
    </rPh>
    <phoneticPr fontId="1"/>
  </si>
  <si>
    <t>原著論文・総説</t>
    <rPh sb="0" eb="2">
      <t xml:space="preserve">ゲンチョ </t>
    </rPh>
    <rPh sb="2" eb="4">
      <t xml:space="preserve">ロンブン </t>
    </rPh>
    <rPh sb="5" eb="7">
      <t xml:space="preserve">ソウセツ </t>
    </rPh>
    <phoneticPr fontId="1"/>
  </si>
  <si>
    <t>学会一般演題発表</t>
    <rPh sb="0" eb="2">
      <t xml:space="preserve">ガッカイ </t>
    </rPh>
    <rPh sb="2" eb="6">
      <t xml:space="preserve">イッパンエンダイ </t>
    </rPh>
    <rPh sb="6" eb="8">
      <t xml:space="preserve">ハッピョウ </t>
    </rPh>
    <phoneticPr fontId="1"/>
  </si>
  <si>
    <t>投稿論文</t>
    <rPh sb="0" eb="4">
      <t xml:space="preserve">トウコウロンブｎ </t>
    </rPh>
    <phoneticPr fontId="1"/>
  </si>
  <si>
    <t>投稿論文</t>
    <rPh sb="0" eb="1">
      <t xml:space="preserve">トウコウロンブｎ </t>
    </rPh>
    <phoneticPr fontId="1"/>
  </si>
  <si>
    <t>解説</t>
    <rPh sb="0" eb="2">
      <t xml:space="preserve">カイセツ </t>
    </rPh>
    <phoneticPr fontId="1"/>
  </si>
  <si>
    <t>専門書</t>
    <rPh sb="0" eb="3">
      <t xml:space="preserve">センモンショ </t>
    </rPh>
    <phoneticPr fontId="1"/>
  </si>
  <si>
    <t>分担執筆（原著，総説該当）</t>
    <rPh sb="0" eb="4">
      <t xml:space="preserve">ブンタンシッピツ </t>
    </rPh>
    <rPh sb="5" eb="7">
      <t xml:space="preserve">ゲンチョ </t>
    </rPh>
    <rPh sb="8" eb="10">
      <t xml:space="preserve">ソウセツ </t>
    </rPh>
    <rPh sb="10" eb="12">
      <t xml:space="preserve">ガイトウ </t>
    </rPh>
    <phoneticPr fontId="1"/>
  </si>
  <si>
    <t>専門書</t>
    <rPh sb="0" eb="1">
      <t xml:space="preserve">センモンショ </t>
    </rPh>
    <phoneticPr fontId="1"/>
  </si>
  <si>
    <t>分担執筆（解説）</t>
    <rPh sb="0" eb="1">
      <t xml:space="preserve">ブンタンシッピツ </t>
    </rPh>
    <rPh sb="4" eb="5">
      <t>（</t>
    </rPh>
    <rPh sb="5" eb="7">
      <t xml:space="preserve">カイセツ </t>
    </rPh>
    <phoneticPr fontId="1"/>
  </si>
  <si>
    <t>あり</t>
    <phoneticPr fontId="1"/>
  </si>
  <si>
    <t>実施の有無（年度毎に記入）</t>
    <rPh sb="0" eb="2">
      <t xml:space="preserve">ジッシノウム </t>
    </rPh>
    <rPh sb="6" eb="9">
      <t xml:space="preserve">ネンドゴトニ </t>
    </rPh>
    <rPh sb="10" eb="12">
      <t xml:space="preserve">キニュウ </t>
    </rPh>
    <phoneticPr fontId="1"/>
  </si>
  <si>
    <t>役割</t>
    <rPh sb="0" eb="1">
      <t xml:space="preserve">ヤクワリ </t>
    </rPh>
    <phoneticPr fontId="1"/>
  </si>
  <si>
    <t>学会のお仕事①</t>
    <rPh sb="0" eb="2">
      <t xml:space="preserve">ガッカイノオシゴト </t>
    </rPh>
    <phoneticPr fontId="1"/>
  </si>
  <si>
    <t>学会のお仕事②</t>
    <rPh sb="0" eb="2">
      <t xml:space="preserve">ガッカイノ </t>
    </rPh>
    <rPh sb="4" eb="6">
      <t xml:space="preserve">シゴト </t>
    </rPh>
    <phoneticPr fontId="1"/>
  </si>
  <si>
    <t>合計　80以上（Ａ１のみで35単位以上，　Ａ２，Ｂ，Ｃ，Ｅの合計が20単位以上）</t>
    <rPh sb="30" eb="32">
      <t xml:space="preserve">ゴウケイ </t>
    </rPh>
    <phoneticPr fontId="1"/>
  </si>
  <si>
    <t>計
最下部</t>
    <phoneticPr fontId="1"/>
  </si>
  <si>
    <t>○　最終年度は書類提出〆切前までの業績とするが，必修について，当学会の都合で〆切りを過ぎて開催される場合は，参加見込みで記入し，後日参加証を提出する。論文は締め切り日前の日付で受理証明があればよい。</t>
    <rPh sb="2" eb="6">
      <t xml:space="preserve">サイシュウネンドハ </t>
    </rPh>
    <rPh sb="7" eb="11">
      <t xml:space="preserve">ショルイテイシュツシメキリ </t>
    </rPh>
    <rPh sb="13" eb="14">
      <t xml:space="preserve">マエマデノ </t>
    </rPh>
    <rPh sb="17" eb="19">
      <t xml:space="preserve">ギョウセキ </t>
    </rPh>
    <rPh sb="24" eb="26">
      <t xml:space="preserve">ヒッシュウ </t>
    </rPh>
    <rPh sb="31" eb="34">
      <t xml:space="preserve">トウガッカイノ </t>
    </rPh>
    <rPh sb="35" eb="37">
      <t xml:space="preserve">ツゴウデ </t>
    </rPh>
    <rPh sb="42" eb="43">
      <t xml:space="preserve">スギテ </t>
    </rPh>
    <rPh sb="45" eb="47">
      <t xml:space="preserve">カイサイサレルバアイハ </t>
    </rPh>
    <rPh sb="54" eb="58">
      <t xml:space="preserve">サンカミコミデ </t>
    </rPh>
    <rPh sb="60" eb="62">
      <t xml:space="preserve">キニュウシ </t>
    </rPh>
    <rPh sb="64" eb="66">
      <t xml:space="preserve">ゴジツ </t>
    </rPh>
    <rPh sb="66" eb="69">
      <t xml:space="preserve">サンカショウヲ </t>
    </rPh>
    <rPh sb="70" eb="72">
      <t xml:space="preserve">テイシュツスル </t>
    </rPh>
    <rPh sb="75" eb="77">
      <t xml:space="preserve">ロンブンッハ </t>
    </rPh>
    <rPh sb="78" eb="79">
      <t xml:space="preserve">シメキリビマエノ </t>
    </rPh>
    <rPh sb="85" eb="87">
      <t xml:space="preserve">ヒヅケデ </t>
    </rPh>
    <rPh sb="88" eb="92">
      <t xml:space="preserve">ジュリショウメイ </t>
    </rPh>
    <phoneticPr fontId="1"/>
  </si>
  <si>
    <t>Ｄ　プロジェクト企画運営②</t>
    <rPh sb="8" eb="12">
      <t xml:space="preserve">キカクウンエイ </t>
    </rPh>
    <phoneticPr fontId="1"/>
  </si>
  <si>
    <t>修了した年月</t>
    <rPh sb="0" eb="2">
      <t xml:space="preserve">シュウリョウシタ </t>
    </rPh>
    <rPh sb="4" eb="6">
      <t xml:space="preserve">ネンガツ </t>
    </rPh>
    <phoneticPr fontId="1"/>
  </si>
  <si>
    <t>その他のプロジェクト</t>
    <phoneticPr fontId="1"/>
  </si>
  <si>
    <t>ブロック研修会での若手育成プロジェクト</t>
    <rPh sb="9" eb="13">
      <t xml:space="preserve">ワカテイクセイ </t>
    </rPh>
    <phoneticPr fontId="1"/>
  </si>
  <si>
    <t>地域の保育士のつながりづくりプロジェクト</t>
    <rPh sb="0" eb="2">
      <t xml:space="preserve">チイキノ </t>
    </rPh>
    <rPh sb="3" eb="6">
      <t xml:space="preserve">ホイクシノ </t>
    </rPh>
    <phoneticPr fontId="1"/>
  </si>
  <si>
    <t>所属する職場の質向上プロジェクト</t>
    <rPh sb="0" eb="2">
      <t xml:space="preserve">ショゾクスル </t>
    </rPh>
    <rPh sb="4" eb="6">
      <t xml:space="preserve">ショクバノ </t>
    </rPh>
    <rPh sb="7" eb="10">
      <t xml:space="preserve">シツコウジョウ </t>
    </rPh>
    <phoneticPr fontId="1"/>
  </si>
  <si>
    <t>テーマ又は目的</t>
    <rPh sb="3" eb="4">
      <t xml:space="preserve">マタハ </t>
    </rPh>
    <rPh sb="5" eb="7">
      <t xml:space="preserve">モクテキ </t>
    </rPh>
    <phoneticPr fontId="1"/>
  </si>
  <si>
    <t>始めた年（西暦）月</t>
    <rPh sb="0" eb="1">
      <t xml:space="preserve">ハジメタジキ </t>
    </rPh>
    <rPh sb="3" eb="9">
      <t xml:space="preserve">ネンガッピ </t>
    </rPh>
    <phoneticPr fontId="1"/>
  </si>
  <si>
    <t>D１　スーパーバイザー研修（医療保育士スーパーバイザー取得の場合は必修　５単位分）　Ａ１のスキルアップ研修会にも１０単位計上してよい</t>
    <rPh sb="11" eb="13">
      <t xml:space="preserve">ケンシュウ </t>
    </rPh>
    <rPh sb="14" eb="19">
      <t xml:space="preserve">イリョウホイクシ </t>
    </rPh>
    <rPh sb="27" eb="29">
      <t xml:space="preserve">シュトクノ </t>
    </rPh>
    <rPh sb="30" eb="32">
      <t xml:space="preserve">バアイノミ </t>
    </rPh>
    <rPh sb="33" eb="35">
      <t xml:space="preserve">ヒッシュウ </t>
    </rPh>
    <rPh sb="60" eb="62">
      <t xml:space="preserve">ケイジョウ </t>
    </rPh>
    <phoneticPr fontId="1"/>
  </si>
  <si>
    <t>最低取得単位</t>
    <rPh sb="0" eb="6">
      <t xml:space="preserve">サイテイシュトクタンイ </t>
    </rPh>
    <phoneticPr fontId="1"/>
  </si>
  <si>
    <t>10以上</t>
    <rPh sb="2" eb="4">
      <t xml:space="preserve">イジョウ </t>
    </rPh>
    <phoneticPr fontId="1"/>
  </si>
  <si>
    <t>スーパーバイザー研修</t>
    <rPh sb="8" eb="10">
      <t xml:space="preserve">ケンシュウ </t>
    </rPh>
    <phoneticPr fontId="1"/>
  </si>
  <si>
    <t>Ｄ２　プロジェクトの実施（１年程度以上かけて，計画をたて，取り組んだ成果を報告すること）</t>
    <rPh sb="10" eb="12">
      <t xml:space="preserve">ジッシ </t>
    </rPh>
    <rPh sb="23" eb="25">
      <t xml:space="preserve">ケイカクヲ </t>
    </rPh>
    <rPh sb="29" eb="30">
      <t xml:space="preserve">トリクンダセイカヲ </t>
    </rPh>
    <rPh sb="37" eb="39">
      <t xml:space="preserve">ホウコクスルコト </t>
    </rPh>
    <phoneticPr fontId="1"/>
  </si>
  <si>
    <t>登録番号</t>
    <rPh sb="0" eb="4">
      <t xml:space="preserve">トウロクバンゴウ </t>
    </rPh>
    <phoneticPr fontId="1"/>
  </si>
  <si>
    <t>延期期間（ある場合）</t>
    <rPh sb="0" eb="2">
      <t xml:space="preserve">エンキ </t>
    </rPh>
    <rPh sb="2" eb="4">
      <t xml:space="preserve">キカン </t>
    </rPh>
    <rPh sb="7" eb="9">
      <t xml:space="preserve">バアイ </t>
    </rPh>
    <phoneticPr fontId="1"/>
  </si>
  <si>
    <t>一般社団法人日本医療保育学会認定「医療保育専門士」　ラダーＤプロジェクト②報告書</t>
    <rPh sb="0" eb="14">
      <t>イッパｎ</t>
    </rPh>
    <rPh sb="14" eb="16">
      <t xml:space="preserve">ニンテイ </t>
    </rPh>
    <rPh sb="17" eb="24">
      <t xml:space="preserve">イリョウホイクセンモンシ </t>
    </rPh>
    <rPh sb="37" eb="40">
      <t xml:space="preserve">ホウコクショ </t>
    </rPh>
    <phoneticPr fontId="1"/>
  </si>
  <si>
    <t>実施年度</t>
    <rPh sb="0" eb="4">
      <t xml:space="preserve">ジッシネンド </t>
    </rPh>
    <phoneticPr fontId="1"/>
  </si>
  <si>
    <t>年度から</t>
    <rPh sb="0" eb="2">
      <t xml:space="preserve">ネンド </t>
    </rPh>
    <phoneticPr fontId="1"/>
  </si>
  <si>
    <t>年度まで</t>
    <rPh sb="0" eb="2">
      <t xml:space="preserve">ネンド </t>
    </rPh>
    <phoneticPr fontId="1"/>
  </si>
  <si>
    <t>当初の情況</t>
    <rPh sb="0" eb="2">
      <t xml:space="preserve">トウショノ </t>
    </rPh>
    <rPh sb="3" eb="5">
      <t xml:space="preserve">ジョウキョウ </t>
    </rPh>
    <phoneticPr fontId="1"/>
  </si>
  <si>
    <t>到達目標
あるべき姿</t>
    <rPh sb="0" eb="2">
      <t xml:space="preserve">トウタツ </t>
    </rPh>
    <rPh sb="2" eb="4">
      <t xml:space="preserve">モクヒョウ </t>
    </rPh>
    <rPh sb="9" eb="10">
      <t xml:space="preserve">スガタ </t>
    </rPh>
    <phoneticPr fontId="1"/>
  </si>
  <si>
    <t>実施計画</t>
    <rPh sb="0" eb="1">
      <t xml:space="preserve">ジッシケイカク </t>
    </rPh>
    <phoneticPr fontId="1"/>
  </si>
  <si>
    <t>計画</t>
    <rPh sb="0" eb="2">
      <t xml:space="preserve">ケイカク </t>
    </rPh>
    <phoneticPr fontId="1"/>
  </si>
  <si>
    <t>実施経過</t>
    <rPh sb="0" eb="4">
      <t xml:space="preserve">ジッシケイカ </t>
    </rPh>
    <phoneticPr fontId="1"/>
  </si>
  <si>
    <t>評価</t>
    <rPh sb="0" eb="2">
      <t xml:space="preserve">ヒョウカ </t>
    </rPh>
    <phoneticPr fontId="1"/>
  </si>
  <si>
    <t>成果と課題
自己の課題</t>
    <rPh sb="0" eb="1">
      <t xml:space="preserve">セイカトカダイ </t>
    </rPh>
    <rPh sb="5" eb="7">
      <t xml:space="preserve">ジコノ </t>
    </rPh>
    <rPh sb="8" eb="10">
      <t xml:space="preserve">カダイ </t>
    </rPh>
    <phoneticPr fontId="1"/>
  </si>
  <si>
    <r>
      <t xml:space="preserve">経過の概要
</t>
    </r>
    <r>
      <rPr>
        <sz val="12"/>
        <color theme="1"/>
        <rFont val="Hiragino Maru Gothic ProN W4"/>
        <family val="2"/>
        <charset val="128"/>
      </rPr>
      <t>欄を３つにわけていますが，見やすくするためにそのようにしています。３年間取り組む必要がある，ということではありません。</t>
    </r>
    <rPh sb="0" eb="2">
      <t xml:space="preserve">ケイカ </t>
    </rPh>
    <rPh sb="3" eb="5">
      <t xml:space="preserve">ガイヨウ </t>
    </rPh>
    <rPh sb="7" eb="8">
      <t xml:space="preserve">ランヲ </t>
    </rPh>
    <rPh sb="20" eb="21">
      <t xml:space="preserve">ミヤスクスルタメ </t>
    </rPh>
    <rPh sb="43" eb="44">
      <t xml:space="preserve">トリクムトイウ </t>
    </rPh>
    <rPh sb="47" eb="49">
      <t xml:space="preserve">ヒツヨウガアル </t>
    </rPh>
    <phoneticPr fontId="1"/>
  </si>
  <si>
    <t>　ラダーＤでのプロジェクト②については，プロジェクト毎にこの用紙に計画，実施経過，評価，をまとめ，報告書を作成してください。
　他者のコメントは，可能な場合のみ，職場の上司，同僚，医療保育学会会員などからコメントを得てください。</t>
    <rPh sb="30" eb="32">
      <t xml:space="preserve">ヨウシニ </t>
    </rPh>
    <rPh sb="33" eb="35">
      <t xml:space="preserve">ケイカク </t>
    </rPh>
    <rPh sb="36" eb="38">
      <t xml:space="preserve">ジッシ </t>
    </rPh>
    <rPh sb="38" eb="40">
      <t xml:space="preserve">ケイカ </t>
    </rPh>
    <rPh sb="41" eb="43">
      <t xml:space="preserve">ヒョウカ </t>
    </rPh>
    <rPh sb="49" eb="52">
      <t xml:space="preserve">ホウコクショヲ </t>
    </rPh>
    <rPh sb="53" eb="55">
      <t xml:space="preserve">サクセイシテクｄサイ </t>
    </rPh>
    <rPh sb="64" eb="66">
      <t xml:space="preserve">タシャノ </t>
    </rPh>
    <rPh sb="73" eb="75">
      <t xml:space="preserve">カノウナバアイ </t>
    </rPh>
    <rPh sb="81" eb="83">
      <t xml:space="preserve">ショクバノ </t>
    </rPh>
    <rPh sb="84" eb="86">
      <t xml:space="preserve">ジョウシ </t>
    </rPh>
    <rPh sb="87" eb="89">
      <t xml:space="preserve">ドウリョウ </t>
    </rPh>
    <rPh sb="90" eb="94">
      <t xml:space="preserve">イリョウホイク </t>
    </rPh>
    <rPh sb="94" eb="96">
      <t xml:space="preserve">ガッカイノ </t>
    </rPh>
    <rPh sb="96" eb="98">
      <t xml:space="preserve">カイイン </t>
    </rPh>
    <rPh sb="107" eb="108">
      <t xml:space="preserve">エテ </t>
    </rPh>
    <phoneticPr fontId="1"/>
  </si>
  <si>
    <t>他者のコメント
＊可能な場合
（所属・名前）</t>
    <rPh sb="0" eb="2">
      <t xml:space="preserve">タシャ </t>
    </rPh>
    <rPh sb="9" eb="11">
      <t xml:space="preserve">カノウナバアイ </t>
    </rPh>
    <rPh sb="15" eb="17">
      <t xml:space="preserve">ショゾク </t>
    </rPh>
    <rPh sb="18" eb="20">
      <t xml:space="preserve">ナマエ </t>
    </rPh>
    <phoneticPr fontId="1"/>
  </si>
  <si>
    <t>就任年度のみ記入（2年で1期と換算して，2年以上の場合5単位）</t>
    <rPh sb="0" eb="4">
      <t xml:space="preserve">シュウニンネンド </t>
    </rPh>
    <rPh sb="6" eb="8">
      <t xml:space="preserve">キニュウ </t>
    </rPh>
    <rPh sb="15" eb="17">
      <t xml:space="preserve">カンザンシテ </t>
    </rPh>
    <rPh sb="25" eb="27">
      <t xml:space="preserve">バアイ </t>
    </rPh>
    <phoneticPr fontId="1"/>
  </si>
  <si>
    <t>〜</t>
    <phoneticPr fontId="1"/>
  </si>
  <si>
    <t>資料番号</t>
    <rPh sb="0" eb="2">
      <t xml:space="preserve">シリョウ </t>
    </rPh>
    <rPh sb="2" eb="4">
      <t xml:space="preserve">バンゴウ </t>
    </rPh>
    <phoneticPr fontId="1"/>
  </si>
  <si>
    <t>資料番号</t>
    <rPh sb="0" eb="1">
      <t xml:space="preserve">シリョウバンゴウ </t>
    </rPh>
    <phoneticPr fontId="1"/>
  </si>
  <si>
    <t>A1　参加一般　（本学会が企画する学術集会，研修会への参加一般）</t>
    <rPh sb="3" eb="7">
      <t xml:space="preserve">サンカイッパン </t>
    </rPh>
    <phoneticPr fontId="1"/>
  </si>
  <si>
    <t>A2 参加一般　本会以外が主催するもの（指定学会・研修会等）への参加一般</t>
    <phoneticPr fontId="1"/>
  </si>
  <si>
    <t>結果（必要に応じて計画も記入すること）</t>
    <rPh sb="3" eb="5">
      <t>ヒツヨウニ</t>
    </rPh>
    <rPh sb="9" eb="11">
      <t xml:space="preserve">ケイカクモキニュウスルコト </t>
    </rPh>
    <phoneticPr fontId="1"/>
  </si>
  <si>
    <t>期間</t>
    <rPh sb="0" eb="2">
      <t xml:space="preserve">キカン </t>
    </rPh>
    <phoneticPr fontId="1"/>
  </si>
  <si>
    <t>選択</t>
    <phoneticPr fontId="1"/>
  </si>
  <si>
    <t>必修・選択必修</t>
    <rPh sb="0" eb="2">
      <t xml:space="preserve">ヒッシュウ </t>
    </rPh>
    <rPh sb="3" eb="7">
      <t xml:space="preserve">センタクヒッシュウ センタクヒッシュウ センタクヒッシュウハ カナラズ シュウトクスル </t>
    </rPh>
    <phoneticPr fontId="1"/>
  </si>
  <si>
    <t>80以上</t>
    <rPh sb="2" eb="4">
      <t xml:space="preserve">イジョウ </t>
    </rPh>
    <phoneticPr fontId="1"/>
  </si>
  <si>
    <t>小計</t>
    <rPh sb="0" eb="1">
      <t xml:space="preserve">ショウケイ </t>
    </rPh>
    <phoneticPr fontId="1"/>
  </si>
  <si>
    <t>A1 最低基準</t>
    <rPh sb="3" eb="5">
      <t xml:space="preserve">サイテイ </t>
    </rPh>
    <rPh sb="5" eb="7">
      <t xml:space="preserve">キジュン </t>
    </rPh>
    <phoneticPr fontId="1"/>
  </si>
  <si>
    <t>参加した研修会等の名称・日時・会場</t>
    <rPh sb="0" eb="2">
      <t xml:space="preserve">サンカシタ </t>
    </rPh>
    <phoneticPr fontId="1"/>
  </si>
  <si>
    <t>A ﾌﾞﾛｯｸ研修会　選択必修　（北海道・東北）</t>
    <rPh sb="17" eb="20">
      <t xml:space="preserve">ホッカイドウ </t>
    </rPh>
    <rPh sb="21" eb="23">
      <t xml:space="preserve">トウホク </t>
    </rPh>
    <phoneticPr fontId="1"/>
  </si>
  <si>
    <t>A ﾌﾞﾛｯｸ研修会　選択必修　（関東）</t>
    <rPh sb="16" eb="17">
      <t>（）</t>
    </rPh>
    <rPh sb="17" eb="19">
      <t xml:space="preserve">カントウ </t>
    </rPh>
    <phoneticPr fontId="1"/>
  </si>
  <si>
    <t>A ﾌﾞﾛｯｸ研修会　選択必修　（中部）</t>
    <rPh sb="17" eb="19">
      <t xml:space="preserve">チュウブ </t>
    </rPh>
    <phoneticPr fontId="1"/>
  </si>
  <si>
    <t>A ﾌﾞﾛｯｸ研修会　選択必修　（近畿）</t>
    <rPh sb="17" eb="19">
      <t xml:space="preserve">キンキ </t>
    </rPh>
    <phoneticPr fontId="1"/>
  </si>
  <si>
    <t>A ﾌﾞﾛｯｸ研修会　選択必修　（中四国）</t>
    <rPh sb="17" eb="20">
      <t xml:space="preserve">チュウシコク </t>
    </rPh>
    <phoneticPr fontId="1"/>
  </si>
  <si>
    <t>A ﾌﾞﾛｯｸ研修会　選択必修　（九州・沖縄）</t>
    <rPh sb="17" eb="19">
      <t xml:space="preserve">キュウシュウウ </t>
    </rPh>
    <rPh sb="20" eb="22">
      <t xml:space="preserve">オキナワ </t>
    </rPh>
    <phoneticPr fontId="1"/>
  </si>
  <si>
    <t>年度を記入　→</t>
    <rPh sb="0" eb="2">
      <t xml:space="preserve">ネンド </t>
    </rPh>
    <rPh sb="3" eb="5">
      <t xml:space="preserve">キニュウ </t>
    </rPh>
    <phoneticPr fontId="1"/>
  </si>
  <si>
    <t>区分1</t>
    <rPh sb="0" eb="2">
      <t xml:space="preserve">クブン1 </t>
    </rPh>
    <phoneticPr fontId="1"/>
  </si>
  <si>
    <t>区分2</t>
    <rPh sb="0" eb="2">
      <t xml:space="preserve">クブン </t>
    </rPh>
    <phoneticPr fontId="1"/>
  </si>
  <si>
    <t>小計2
最下部</t>
    <rPh sb="0" eb="2">
      <t xml:space="preserve">ショウケイ </t>
    </rPh>
    <rPh sb="4" eb="7">
      <t xml:space="preserve">サイカブ </t>
    </rPh>
    <phoneticPr fontId="1"/>
  </si>
  <si>
    <t>就任年次選択→2つ以上5単位</t>
    <rPh sb="0" eb="2">
      <t xml:space="preserve">シュウニン </t>
    </rPh>
    <rPh sb="2" eb="4">
      <t xml:space="preserve">ネンジヲ </t>
    </rPh>
    <rPh sb="4" eb="6">
      <t xml:space="preserve">センタク </t>
    </rPh>
    <rPh sb="9" eb="11">
      <t xml:space="preserve">イジョウ </t>
    </rPh>
    <phoneticPr fontId="1"/>
  </si>
  <si>
    <t>発表数</t>
    <rPh sb="0" eb="2">
      <t xml:space="preserve">ハッピョウ </t>
    </rPh>
    <rPh sb="2" eb="3">
      <t xml:space="preserve">スウ </t>
    </rPh>
    <phoneticPr fontId="1"/>
  </si>
  <si>
    <t>A2小計</t>
    <rPh sb="2" eb="3">
      <t xml:space="preserve">ショウケイ </t>
    </rPh>
    <phoneticPr fontId="1"/>
  </si>
  <si>
    <t>B小計</t>
    <rPh sb="1" eb="3">
      <t xml:space="preserve">ショウケイ </t>
    </rPh>
    <phoneticPr fontId="1"/>
  </si>
  <si>
    <t>C小計</t>
    <rPh sb="1" eb="3">
      <t xml:space="preserve">ショウケイ </t>
    </rPh>
    <phoneticPr fontId="1"/>
  </si>
  <si>
    <t>E小計</t>
    <rPh sb="1" eb="3">
      <t xml:space="preserve">ショウケイ </t>
    </rPh>
    <phoneticPr fontId="1"/>
  </si>
  <si>
    <t>選択最低基準</t>
    <rPh sb="0" eb="1">
      <t xml:space="preserve">センタク </t>
    </rPh>
    <rPh sb="2" eb="4">
      <t xml:space="preserve">サイテイゲｎ </t>
    </rPh>
    <rPh sb="4" eb="6">
      <t xml:space="preserve">キジュン </t>
    </rPh>
    <phoneticPr fontId="1"/>
  </si>
  <si>
    <t>この年度の
発表・掲載の有無</t>
    <rPh sb="2" eb="4">
      <t xml:space="preserve">ネンドノ </t>
    </rPh>
    <rPh sb="5" eb="7">
      <t xml:space="preserve">ハッピョウ </t>
    </rPh>
    <rPh sb="8" eb="10">
      <t xml:space="preserve">ケイサイ </t>
    </rPh>
    <rPh sb="11" eb="13">
      <t xml:space="preserve">ウム </t>
    </rPh>
    <phoneticPr fontId="1"/>
  </si>
  <si>
    <t>○　書き方　太い黒線で囲まれた部分に記入する（ピンクの空白部分はプルダウンで選択，白の空白部分は文字・数字等で示す）　欄が不足する場合は，別紙に，本用紙の書式を参考にして必要事項を記入する</t>
    <rPh sb="2" eb="3">
      <t xml:space="preserve">カキカタ </t>
    </rPh>
    <rPh sb="6" eb="7">
      <t xml:space="preserve">フトイ </t>
    </rPh>
    <rPh sb="8" eb="10">
      <t xml:space="preserve">クロセンデ </t>
    </rPh>
    <rPh sb="11" eb="12">
      <t xml:space="preserve">カコマレタ </t>
    </rPh>
    <rPh sb="15" eb="17">
      <t xml:space="preserve">ブブン </t>
    </rPh>
    <rPh sb="18" eb="20">
      <t xml:space="preserve">キニュウ </t>
    </rPh>
    <rPh sb="27" eb="31">
      <t xml:space="preserve">クウハクブブンハ </t>
    </rPh>
    <rPh sb="38" eb="40">
      <t xml:space="preserve">センタクスルコト </t>
    </rPh>
    <rPh sb="41" eb="42">
      <t xml:space="preserve">シロノ </t>
    </rPh>
    <rPh sb="43" eb="45">
      <t xml:space="preserve">クウハクハ </t>
    </rPh>
    <rPh sb="45" eb="47">
      <t xml:space="preserve">ブブｂ </t>
    </rPh>
    <rPh sb="48" eb="50">
      <t xml:space="preserve">モジ </t>
    </rPh>
    <rPh sb="51" eb="53">
      <t xml:space="preserve">スウジ </t>
    </rPh>
    <rPh sb="53" eb="54">
      <t xml:space="preserve">トウデ </t>
    </rPh>
    <rPh sb="55" eb="56">
      <t xml:space="preserve">シメスコト </t>
    </rPh>
    <rPh sb="59" eb="60">
      <t xml:space="preserve">ランガ </t>
    </rPh>
    <rPh sb="69" eb="71">
      <t xml:space="preserve">ベッシニ </t>
    </rPh>
    <rPh sb="73" eb="74">
      <t xml:space="preserve">ホン </t>
    </rPh>
    <rPh sb="74" eb="76">
      <t xml:space="preserve">ヨウシノ </t>
    </rPh>
    <rPh sb="77" eb="79">
      <t xml:space="preserve">ショシキヲ </t>
    </rPh>
    <rPh sb="80" eb="82">
      <t xml:space="preserve">サンコウニシテ </t>
    </rPh>
    <rPh sb="85" eb="89">
      <t xml:space="preserve">ヒツヨウジコウヲ </t>
    </rPh>
    <rPh sb="90" eb="92">
      <t xml:space="preserve">キニュウスル </t>
    </rPh>
    <phoneticPr fontId="1"/>
  </si>
  <si>
    <t>小計　最下部</t>
    <rPh sb="3" eb="6">
      <t xml:space="preserve">サイカブ </t>
    </rPh>
    <phoneticPr fontId="1"/>
  </si>
  <si>
    <t>2回目更新からの必須　D　プロジェクト企画運営②</t>
    <rPh sb="8" eb="10">
      <t xml:space="preserve">ヒッス </t>
    </rPh>
    <phoneticPr fontId="1"/>
  </si>
  <si>
    <t>研修会の名称</t>
    <rPh sb="0" eb="1">
      <t xml:space="preserve">ケンシュウウカイノ </t>
    </rPh>
    <rPh sb="4" eb="5">
      <t xml:space="preserve">メイショウ </t>
    </rPh>
    <phoneticPr fontId="1"/>
  </si>
  <si>
    <t>D小計</t>
    <rPh sb="1" eb="3">
      <t xml:space="preserve">ショウケイ </t>
    </rPh>
    <phoneticPr fontId="1"/>
  </si>
  <si>
    <t>D1　スーパーパイザー研修への参加
　　＊医療保育専門士スーパーバイザー取得の場合は必須</t>
    <rPh sb="11" eb="13">
      <t xml:space="preserve">ケンシュウ </t>
    </rPh>
    <rPh sb="15" eb="17">
      <t xml:space="preserve">サンカ </t>
    </rPh>
    <rPh sb="21" eb="28">
      <t xml:space="preserve">イリョウホイクセンモンシ </t>
    </rPh>
    <rPh sb="36" eb="38">
      <t xml:space="preserve">シュトクノバアイハ </t>
    </rPh>
    <rPh sb="42" eb="44">
      <t xml:space="preserve">ヒッス </t>
    </rPh>
    <phoneticPr fontId="1"/>
  </si>
  <si>
    <t>D1　スーパーパイザー研修への参加　スキルアップ研修会でこのテーマを実施の場合は，こちらにもカウント可とする</t>
    <rPh sb="11" eb="13">
      <t xml:space="preserve">ケンシュウ </t>
    </rPh>
    <rPh sb="15" eb="17">
      <t xml:space="preserve">サンカ </t>
    </rPh>
    <rPh sb="24" eb="27">
      <t xml:space="preserve">ケンシュウカイデ </t>
    </rPh>
    <rPh sb="34" eb="36">
      <t xml:space="preserve">ジッシノバアイハ </t>
    </rPh>
    <rPh sb="50" eb="51">
      <t xml:space="preserve">カ </t>
    </rPh>
    <phoneticPr fontId="1"/>
  </si>
  <si>
    <t>始めた年月と終えた年月</t>
    <rPh sb="0" eb="1">
      <t xml:space="preserve">ハｊメタ </t>
    </rPh>
    <rPh sb="3" eb="5">
      <t xml:space="preserve">ネンガツ </t>
    </rPh>
    <rPh sb="6" eb="7">
      <t xml:space="preserve">オエタ </t>
    </rPh>
    <rPh sb="9" eb="11">
      <t xml:space="preserve">ネンガツ </t>
    </rPh>
    <phoneticPr fontId="1"/>
  </si>
  <si>
    <t>実施換算</t>
    <rPh sb="0" eb="2">
      <t xml:space="preserve">ジッシ </t>
    </rPh>
    <rPh sb="2" eb="4">
      <t xml:space="preserve">カンザン </t>
    </rPh>
    <phoneticPr fontId="1"/>
  </si>
  <si>
    <t>実施数</t>
    <rPh sb="0" eb="2">
      <t xml:space="preserve">ジッシ </t>
    </rPh>
    <rPh sb="2" eb="3">
      <t xml:space="preserve">スウ </t>
    </rPh>
    <phoneticPr fontId="1"/>
  </si>
  <si>
    <t>テーマ　詳細は別紙を提出する</t>
    <rPh sb="4" eb="6">
      <t xml:space="preserve">ショウサイハ </t>
    </rPh>
    <rPh sb="7" eb="9">
      <t xml:space="preserve">ベッシニ </t>
    </rPh>
    <rPh sb="10" eb="12">
      <t xml:space="preserve">テイシュツスル </t>
    </rPh>
    <phoneticPr fontId="1"/>
  </si>
  <si>
    <t>最低基準→</t>
    <rPh sb="0" eb="4">
      <t xml:space="preserve">サイテイキジュン </t>
    </rPh>
    <phoneticPr fontId="1"/>
  </si>
  <si>
    <t>あり</t>
  </si>
  <si>
    <t>資料番号</t>
    <rPh sb="0" eb="4">
      <t xml:space="preserve">シリョウバンゴウ </t>
    </rPh>
    <phoneticPr fontId="1"/>
  </si>
  <si>
    <t>医療保育専門士　ラダーD（1回更新後）修了のための更新単位計算表</t>
    <rPh sb="0" eb="7">
      <t xml:space="preserve">イリョウホイクセンモンシ </t>
    </rPh>
    <rPh sb="17" eb="18">
      <t xml:space="preserve">ゴ </t>
    </rPh>
    <rPh sb="19" eb="21">
      <t xml:space="preserve">シュウリョウノタメノ </t>
    </rPh>
    <rPh sb="25" eb="29">
      <t xml:space="preserve">コウシンタンイ </t>
    </rPh>
    <rPh sb="29" eb="32">
      <t xml:space="preserve">ケイサンヒョウ </t>
    </rPh>
    <phoneticPr fontId="1"/>
  </si>
  <si>
    <r>
      <rPr>
        <b/>
        <sz val="22"/>
        <color theme="1"/>
        <rFont val="ＭＳ Ｐゴシック"/>
        <family val="3"/>
        <charset val="128"/>
      </rPr>
      <t>２０２５年度</t>
    </r>
    <r>
      <rPr>
        <b/>
        <sz val="22"/>
        <color theme="1"/>
        <rFont val="UDShinMGoPr6N-Light"/>
        <family val="2"/>
      </rPr>
      <t xml:space="preserve"> </t>
    </r>
    <r>
      <rPr>
        <b/>
        <sz val="22"/>
        <color theme="1"/>
        <rFont val="ＭＳ Ｐゴシック"/>
        <family val="3"/>
        <charset val="128"/>
      </rPr>
      <t xml:space="preserve">業績単位一覧表　（更新単位計算表）
</t>
    </r>
    <r>
      <rPr>
        <b/>
        <sz val="18"/>
        <color theme="1"/>
        <rFont val="ＭＳ Ｐゴシック"/>
        <family val="3"/>
        <charset val="128"/>
      </rPr>
      <t>　（新しいキャリアアップ支援制度に沿っていますが，枠組の一部の調整，新しい業績の追加，単位数の調整）以外は大きな変更はありません。</t>
    </r>
    <rPh sb="7" eb="9">
      <t>ギョウセキ</t>
    </rPh>
    <rPh sb="9" eb="11">
      <t>タンイ</t>
    </rPh>
    <rPh sb="11" eb="14">
      <t>イチランヒョウ</t>
    </rPh>
    <rPh sb="16" eb="20">
      <t xml:space="preserve">コウシンタンイ </t>
    </rPh>
    <rPh sb="20" eb="23">
      <t xml:space="preserve">ケイサンヒョウ </t>
    </rPh>
    <rPh sb="27" eb="28">
      <t xml:space="preserve">アタラシイ </t>
    </rPh>
    <rPh sb="37" eb="41">
      <t xml:space="preserve">シエンセイドニ </t>
    </rPh>
    <rPh sb="42" eb="43">
      <t xml:space="preserve">ソッテイマスガ </t>
    </rPh>
    <rPh sb="50" eb="52">
      <t xml:space="preserve">ワクグミノ </t>
    </rPh>
    <rPh sb="53" eb="55">
      <t xml:space="preserve">イチブガ </t>
    </rPh>
    <rPh sb="56" eb="58">
      <t xml:space="preserve">チョウセイ </t>
    </rPh>
    <rPh sb="59" eb="60">
      <t xml:space="preserve">アタラシイ </t>
    </rPh>
    <rPh sb="62" eb="64">
      <t xml:space="preserve">ギョウセキ </t>
    </rPh>
    <rPh sb="65" eb="67">
      <t xml:space="preserve">ツイカ </t>
    </rPh>
    <rPh sb="68" eb="71">
      <t xml:space="preserve">タンイスウ </t>
    </rPh>
    <rPh sb="72" eb="74">
      <t xml:space="preserve">チョウセイ </t>
    </rPh>
    <rPh sb="75" eb="77">
      <t xml:space="preserve">イガイハ </t>
    </rPh>
    <rPh sb="78" eb="79">
      <t xml:space="preserve">オオキナ </t>
    </rPh>
    <rPh sb="81" eb="83">
      <t xml:space="preserve">ヘンコウハアリマセン </t>
    </rPh>
    <phoneticPr fontId="1"/>
  </si>
  <si>
    <t>認定番号</t>
    <rPh sb="0" eb="2">
      <t>ニンテイ</t>
    </rPh>
    <rPh sb="2" eb="4">
      <t>バンゴウ</t>
    </rPh>
    <phoneticPr fontId="1"/>
  </si>
  <si>
    <t>認定期間（西暦）</t>
    <rPh sb="0" eb="2">
      <t>ニンテイ</t>
    </rPh>
    <rPh sb="2" eb="4">
      <t xml:space="preserve">キカン </t>
    </rPh>
    <rPh sb="5" eb="7">
      <t>セイレキ</t>
    </rPh>
    <phoneticPr fontId="1"/>
  </si>
  <si>
    <t>　　　　　　年</t>
  </si>
  <si>
    <t>　　　　　年</t>
    <rPh sb="5" eb="6">
      <t xml:space="preserve">ネｎ </t>
    </rPh>
    <phoneticPr fontId="1"/>
  </si>
  <si>
    <t>添付資料番号</t>
    <rPh sb="0" eb="2">
      <t>テンプ</t>
    </rPh>
    <rPh sb="2" eb="4">
      <t xml:space="preserve">シリョウ </t>
    </rPh>
    <rPh sb="4" eb="6">
      <t xml:space="preserve">バンゴウ </t>
    </rPh>
    <phoneticPr fontId="1"/>
  </si>
  <si>
    <t>単位証明の
添付資料番号</t>
    <rPh sb="0" eb="4">
      <t>タンイショウメイ</t>
    </rPh>
    <rPh sb="6" eb="8">
      <t>テンプ</t>
    </rPh>
    <rPh sb="8" eb="10">
      <t xml:space="preserve">シリョウ </t>
    </rPh>
    <rPh sb="10" eb="12">
      <t xml:space="preserve">バンゴウ </t>
    </rPh>
    <phoneticPr fontId="1"/>
  </si>
  <si>
    <t>A-１．日本医療保育学会が本学会が主催する学術集会，研修会への参加</t>
    <rPh sb="4" eb="10">
      <t>ニホンイリョウホイク</t>
    </rPh>
    <rPh sb="10" eb="12">
      <t>ガッカイ</t>
    </rPh>
    <rPh sb="13" eb="14">
      <t>ホン</t>
    </rPh>
    <rPh sb="14" eb="16">
      <t>ガッカイ</t>
    </rPh>
    <rPh sb="17" eb="19">
      <t>シュサイ</t>
    </rPh>
    <phoneticPr fontId="1"/>
  </si>
  <si>
    <t>A-２．指定する専門領域別の学会、研修会への参加</t>
    <rPh sb="4" eb="6">
      <t>シテイ</t>
    </rPh>
    <rPh sb="8" eb="10">
      <t>センモン</t>
    </rPh>
    <rPh sb="10" eb="12">
      <t>リョウイキ</t>
    </rPh>
    <rPh sb="12" eb="13">
      <t>ベツ</t>
    </rPh>
    <rPh sb="14" eb="16">
      <t>ガッカイ</t>
    </rPh>
    <rPh sb="17" eb="19">
      <t>ケンシュウ</t>
    </rPh>
    <rPh sb="19" eb="20">
      <t>カイ</t>
    </rPh>
    <rPh sb="22" eb="24">
      <t>サンカ</t>
    </rPh>
    <phoneticPr fontId="1"/>
  </si>
  <si>
    <r>
      <rPr>
        <sz val="16"/>
        <color theme="1"/>
        <rFont val="ＭＳ Ｐゴシック"/>
        <family val="3"/>
        <charset val="128"/>
      </rPr>
      <t>　　　　　　　　　　　</t>
    </r>
    <r>
      <rPr>
        <sz val="16"/>
        <color theme="1"/>
        <rFont val="UDShinMGoPr6N-Light"/>
        <family val="2"/>
      </rPr>
      <t>B</t>
    </r>
    <r>
      <rPr>
        <sz val="16"/>
        <color theme="1"/>
        <rFont val="ＭＳ Ｐゴシック"/>
        <family val="3"/>
        <charset val="128"/>
      </rPr>
      <t>　社会貢献　</t>
    </r>
    <r>
      <rPr>
        <sz val="16"/>
        <color theme="1"/>
        <rFont val="UDShinMGoPr6N-Light"/>
        <family val="2"/>
      </rPr>
      <t xml:space="preserve"> </t>
    </r>
    <r>
      <rPr>
        <sz val="16"/>
        <color theme="1"/>
        <rFont val="ＭＳ Ｐゴシック"/>
        <family val="3"/>
        <charset val="128"/>
      </rPr>
      <t>Ｂ-１：他団体の招待講演、シンポジスト、座長、講師（大学・専門学校等での講義・演習も含む
　　　　　　　　　　　　　　　　　　　　 Ｂ-２：職場内の研修講師、研究発表など</t>
    </r>
    <rPh sb="23" eb="26">
      <t>タダンタイ</t>
    </rPh>
    <rPh sb="27" eb="31">
      <t>ショウタイコウエン</t>
    </rPh>
    <rPh sb="39" eb="41">
      <t>ザチョウ</t>
    </rPh>
    <rPh sb="42" eb="44">
      <t>コウシ</t>
    </rPh>
    <rPh sb="45" eb="47">
      <t>ダイガク</t>
    </rPh>
    <rPh sb="48" eb="52">
      <t>センモンガッコウ</t>
    </rPh>
    <rPh sb="52" eb="53">
      <t>トウ</t>
    </rPh>
    <rPh sb="55" eb="57">
      <t>コウギ</t>
    </rPh>
    <rPh sb="58" eb="60">
      <t>エンシュウ</t>
    </rPh>
    <rPh sb="61" eb="62">
      <t>フク</t>
    </rPh>
    <rPh sb="89" eb="92">
      <t>ショクバナイ</t>
    </rPh>
    <rPh sb="93" eb="97">
      <t>ケンシュウコウシ</t>
    </rPh>
    <rPh sb="98" eb="102">
      <t>ケンキュウハッピョウ</t>
    </rPh>
    <phoneticPr fontId="1"/>
  </si>
  <si>
    <t>Ｃ　３．日本医療保育学会のプロジェクト企画運営</t>
    <rPh sb="4" eb="10">
      <t>ニホンイリョウホイク</t>
    </rPh>
    <rPh sb="10" eb="12">
      <t>ガッカイ</t>
    </rPh>
    <rPh sb="21" eb="23">
      <t xml:space="preserve">ウンエイ </t>
    </rPh>
    <phoneticPr fontId="1"/>
  </si>
  <si>
    <r>
      <t>E</t>
    </r>
    <r>
      <rPr>
        <sz val="16"/>
        <color theme="1"/>
        <rFont val="ＭＳ Ｐゴシック"/>
        <family val="3"/>
        <charset val="128"/>
      </rPr>
      <t>　研修成果発表</t>
    </r>
    <rPh sb="2" eb="4">
      <t>ケンシュウ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</si>
</sst>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0_ "/>
  </numFmts>
  <fonts count="25">
    <font>
      <sz val="12"/>
      <color theme="1"/>
      <name val="Hiragino Maru Gothic ProN W4"/>
      <family val="2"/>
      <charset val="128"/>
    </font>
    <font>
      <sz val="6"/>
      <name val="Hiragino Maru Gothic ProN W4"/>
      <family val="2"/>
      <charset val="128"/>
    </font>
    <font>
      <sz val="18"/>
      <color theme="1"/>
      <name val="UDShinMGoPr6N-Light"/>
      <family val="2"/>
    </font>
    <font>
      <sz val="20"/>
      <color theme="1"/>
      <name val="UDShinMGoPr6N-Light"/>
      <family val="2"/>
    </font>
    <font>
      <b/>
      <sz val="16"/>
      <color theme="0"/>
      <name val="UDShinMGoPr6N-Light"/>
      <family val="2"/>
    </font>
    <font>
      <sz val="16"/>
      <color theme="1"/>
      <name val="UDShinMGoPr6N-Light"/>
      <family val="2"/>
    </font>
    <font>
      <sz val="16"/>
      <color theme="1"/>
      <name val="Hiragino Maru Gothic ProN W4"/>
      <family val="2"/>
      <charset val="128"/>
    </font>
    <font>
      <sz val="20"/>
      <color theme="1"/>
      <name val="Hiragino Maru Gothic ProN W4"/>
      <family val="2"/>
      <charset val="128"/>
    </font>
    <font>
      <b/>
      <sz val="16"/>
      <color theme="1"/>
      <name val="UDShinMGoPr6N-Light"/>
      <family val="2"/>
    </font>
    <font>
      <b/>
      <sz val="18"/>
      <color theme="1"/>
      <name val="UDShinMGoPr6N-Light"/>
      <family val="2"/>
    </font>
    <font>
      <sz val="16"/>
      <color theme="1"/>
      <name val="UDKakugoC80Pro-B"/>
      <family val="2"/>
    </font>
    <font>
      <sz val="16"/>
      <color rgb="FFFF0000"/>
      <name val="UDKakugoC80Pro-B"/>
      <family val="2"/>
    </font>
    <font>
      <b/>
      <sz val="20"/>
      <color theme="1"/>
      <name val="UDShinMGoPr6N-Light"/>
      <family val="2"/>
    </font>
    <font>
      <sz val="24"/>
      <color theme="1"/>
      <name val="UDShinMGoPr6N-Light"/>
      <family val="2"/>
    </font>
    <font>
      <sz val="28"/>
      <color theme="1"/>
      <name val="UDShinMGoPr6N-Light"/>
      <family val="2"/>
    </font>
    <font>
      <b/>
      <sz val="28"/>
      <color theme="0"/>
      <name val="UDShinMGoPr6N-Light"/>
      <family val="2"/>
    </font>
    <font>
      <b/>
      <sz val="28"/>
      <color theme="1"/>
      <name val="UDShinMGoPr6N-Light"/>
      <family val="2"/>
    </font>
    <font>
      <sz val="16"/>
      <color rgb="FFFF0000"/>
      <name val="UDShinMGoPr6N-Light"/>
      <family val="2"/>
    </font>
    <font>
      <b/>
      <sz val="22"/>
      <color theme="1"/>
      <name val="UDShinMGoPr6N-Light"/>
      <family val="2"/>
    </font>
    <font>
      <b/>
      <sz val="22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b/>
      <sz val="18"/>
      <color theme="1"/>
      <name val="UDShinMGoPr6N-Light"/>
      <family val="3"/>
      <charset val="128"/>
    </font>
    <font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theme="1"/>
      <name val="UDShinMGoPr6N-Light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8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8" fillId="0" borderId="0" xfId="0" applyFont="1" applyAlignment="1">
      <alignment horizontal="left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8" fillId="10" borderId="0" xfId="0" applyFont="1" applyFill="1" applyAlignment="1">
      <alignment vertical="center" wrapText="1"/>
    </xf>
    <xf numFmtId="0" fontId="8" fillId="10" borderId="0" xfId="0" applyFont="1" applyFill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justify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justify" vertical="center" wrapText="1"/>
    </xf>
    <xf numFmtId="0" fontId="5" fillId="5" borderId="22" xfId="0" applyFont="1" applyFill="1" applyBorder="1" applyAlignment="1">
      <alignment horizontal="justify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13" xfId="0" applyFont="1" applyBorder="1">
      <alignment vertical="center"/>
    </xf>
    <xf numFmtId="0" fontId="15" fillId="10" borderId="10" xfId="0" applyFont="1" applyFill="1" applyBorder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center" vertical="center" wrapText="1"/>
    </xf>
    <xf numFmtId="0" fontId="5" fillId="5" borderId="42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vertical="center" wrapText="1"/>
    </xf>
    <xf numFmtId="176" fontId="10" fillId="0" borderId="3" xfId="0" applyNumberFormat="1" applyFont="1" applyBorder="1" applyAlignment="1">
      <alignment vertical="center" wrapText="1"/>
    </xf>
    <xf numFmtId="0" fontId="10" fillId="8" borderId="2" xfId="0" applyFont="1" applyFill="1" applyBorder="1" applyAlignment="1">
      <alignment vertical="center" wrapText="1"/>
    </xf>
    <xf numFmtId="0" fontId="10" fillId="8" borderId="3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8" borderId="1" xfId="0" applyFont="1" applyFill="1" applyBorder="1" applyAlignment="1">
      <alignment vertical="center" wrapText="1"/>
    </xf>
    <xf numFmtId="0" fontId="10" fillId="9" borderId="2" xfId="0" applyFont="1" applyFill="1" applyBorder="1" applyAlignment="1">
      <alignment vertical="center" wrapText="1"/>
    </xf>
    <xf numFmtId="0" fontId="10" fillId="9" borderId="4" xfId="0" applyFont="1" applyFill="1" applyBorder="1" applyAlignment="1">
      <alignment vertical="center" wrapText="1"/>
    </xf>
    <xf numFmtId="0" fontId="10" fillId="9" borderId="3" xfId="0" applyFont="1" applyFill="1" applyBorder="1" applyAlignment="1">
      <alignment vertical="center" wrapText="1"/>
    </xf>
    <xf numFmtId="0" fontId="10" fillId="7" borderId="2" xfId="0" applyFont="1" applyFill="1" applyBorder="1" applyAlignment="1">
      <alignment vertical="center" wrapText="1"/>
    </xf>
    <xf numFmtId="0" fontId="10" fillId="7" borderId="4" xfId="0" applyFont="1" applyFill="1" applyBorder="1" applyAlignment="1">
      <alignment vertical="center" wrapText="1"/>
    </xf>
    <xf numFmtId="0" fontId="10" fillId="7" borderId="3" xfId="0" applyFont="1" applyFill="1" applyBorder="1" applyAlignment="1">
      <alignment vertical="center" wrapText="1"/>
    </xf>
    <xf numFmtId="0" fontId="11" fillId="9" borderId="2" xfId="0" applyFont="1" applyFill="1" applyBorder="1" applyAlignment="1">
      <alignment vertical="center" wrapText="1"/>
    </xf>
    <xf numFmtId="0" fontId="11" fillId="9" borderId="4" xfId="0" applyFont="1" applyFill="1" applyBorder="1" applyAlignment="1">
      <alignment vertical="center" wrapText="1"/>
    </xf>
    <xf numFmtId="0" fontId="11" fillId="9" borderId="3" xfId="0" applyFont="1" applyFill="1" applyBorder="1" applyAlignment="1">
      <alignment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/>
    </xf>
    <xf numFmtId="55" fontId="5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7" fillId="0" borderId="3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8" xfId="0" applyFont="1" applyFill="1" applyBorder="1" applyAlignment="1">
      <alignment horizontal="right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3" fillId="11" borderId="13" xfId="0" applyFont="1" applyFill="1" applyBorder="1" applyAlignment="1">
      <alignment horizontal="center" vertical="center" wrapText="1"/>
    </xf>
    <xf numFmtId="0" fontId="13" fillId="11" borderId="11" xfId="0" applyFont="1" applyFill="1" applyBorder="1" applyAlignment="1">
      <alignment horizontal="center" vertical="center" wrapText="1"/>
    </xf>
    <xf numFmtId="0" fontId="13" fillId="11" borderId="10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11" borderId="2" xfId="0" applyFont="1" applyFill="1" applyBorder="1" applyAlignment="1">
      <alignment horizontal="right" vertical="center" wrapText="1"/>
    </xf>
    <xf numFmtId="0" fontId="5" fillId="11" borderId="4" xfId="0" applyFont="1" applyFill="1" applyBorder="1" applyAlignment="1">
      <alignment horizontal="right" vertical="center" wrapText="1"/>
    </xf>
    <xf numFmtId="0" fontId="5" fillId="11" borderId="8" xfId="0" applyFont="1" applyFill="1" applyBorder="1" applyAlignment="1">
      <alignment horizontal="right" vertical="center" wrapText="1"/>
    </xf>
    <xf numFmtId="0" fontId="5" fillId="11" borderId="10" xfId="0" applyFont="1" applyFill="1" applyBorder="1" applyAlignment="1">
      <alignment horizontal="right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wrapText="1"/>
    </xf>
    <xf numFmtId="0" fontId="14" fillId="11" borderId="7" xfId="0" applyFont="1" applyFill="1" applyBorder="1" applyAlignment="1">
      <alignment horizont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22" fillId="10" borderId="12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12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5" fillId="10" borderId="13" xfId="0" applyFont="1" applyFill="1" applyBorder="1" applyAlignment="1">
      <alignment horizontal="center" wrapText="1"/>
    </xf>
    <xf numFmtId="0" fontId="15" fillId="10" borderId="11" xfId="0" applyFont="1" applyFill="1" applyBorder="1" applyAlignment="1">
      <alignment horizontal="center" wrapText="1"/>
    </xf>
    <xf numFmtId="0" fontId="15" fillId="10" borderId="10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vertical="center" wrapText="1"/>
    </xf>
    <xf numFmtId="0" fontId="16" fillId="11" borderId="12" xfId="0" applyFont="1" applyFill="1" applyBorder="1" applyAlignment="1">
      <alignment horizontal="center" wrapText="1"/>
    </xf>
    <xf numFmtId="0" fontId="16" fillId="11" borderId="13" xfId="0" applyFont="1" applyFill="1" applyBorder="1" applyAlignment="1">
      <alignment horizontal="center" wrapText="1"/>
    </xf>
    <xf numFmtId="0" fontId="16" fillId="11" borderId="0" xfId="0" applyFont="1" applyFill="1" applyAlignment="1">
      <alignment horizontal="center" wrapText="1"/>
    </xf>
    <xf numFmtId="0" fontId="16" fillId="11" borderId="11" xfId="0" applyFont="1" applyFill="1" applyBorder="1" applyAlignment="1">
      <alignment horizontal="center" wrapText="1"/>
    </xf>
    <xf numFmtId="0" fontId="16" fillId="11" borderId="8" xfId="0" applyFont="1" applyFill="1" applyBorder="1" applyAlignment="1">
      <alignment horizontal="center" wrapText="1"/>
    </xf>
    <xf numFmtId="0" fontId="16" fillId="11" borderId="10" xfId="0" applyFont="1" applyFill="1" applyBorder="1" applyAlignment="1">
      <alignment horizontal="center" wrapText="1"/>
    </xf>
    <xf numFmtId="0" fontId="22" fillId="0" borderId="1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10" borderId="0" xfId="0" applyFont="1" applyFill="1" applyAlignment="1">
      <alignment horizontal="center" vertical="center" wrapText="1"/>
    </xf>
    <xf numFmtId="0" fontId="8" fillId="10" borderId="11" xfId="0" applyFont="1" applyFill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10" borderId="4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22" fillId="0" borderId="32" xfId="0" applyFont="1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23" fillId="0" borderId="32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right" vertical="center" wrapText="1"/>
    </xf>
    <xf numFmtId="0" fontId="10" fillId="9" borderId="4" xfId="0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4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14" fillId="11" borderId="1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right" vertical="center" wrapText="1" indent="1"/>
    </xf>
    <xf numFmtId="0" fontId="5" fillId="2" borderId="8" xfId="0" applyFont="1" applyFill="1" applyBorder="1" applyAlignment="1">
      <alignment horizontal="right" vertical="center" wrapText="1" indent="1"/>
    </xf>
    <xf numFmtId="0" fontId="5" fillId="2" borderId="4" xfId="0" applyFont="1" applyFill="1" applyBorder="1" applyAlignment="1">
      <alignment horizontal="right" vertical="center" wrapText="1" inden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0" xfId="0" applyFont="1" applyFill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left" vertical="top"/>
    </xf>
    <xf numFmtId="0" fontId="6" fillId="0" borderId="12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11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77" fontId="6" fillId="0" borderId="5" xfId="0" applyNumberFormat="1" applyFont="1" applyBorder="1" applyAlignment="1">
      <alignment horizontal="center" vertical="center" wrapText="1"/>
    </xf>
    <xf numFmtId="177" fontId="6" fillId="0" borderId="6" xfId="0" applyNumberFormat="1" applyFont="1" applyBorder="1" applyAlignment="1">
      <alignment horizontal="center" vertical="center"/>
    </xf>
    <xf numFmtId="177" fontId="6" fillId="0" borderId="7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3BE31-81C2-214B-B418-0CAB54663358}">
  <sheetPr>
    <tabColor rgb="FF92D050"/>
  </sheetPr>
  <dimension ref="A1:V79"/>
  <sheetViews>
    <sheetView tabSelected="1" view="pageBreakPreview" topLeftCell="A70" zoomScale="50" zoomScaleNormal="109" zoomScaleSheetLayoutView="75" zoomScalePageLayoutView="50" workbookViewId="0">
      <selection activeCell="H68" sqref="H68"/>
    </sheetView>
  </sheetViews>
  <sheetFormatPr defaultColWidth="10.59765625" defaultRowHeight="60" customHeight="1"/>
  <cols>
    <col min="1" max="1" width="34.59765625" style="98" customWidth="1"/>
    <col min="2" max="2" width="30.59765625" style="98" customWidth="1"/>
    <col min="3" max="7" width="20.59765625" style="98" customWidth="1"/>
    <col min="8" max="10" width="10.59765625" style="98"/>
    <col min="11" max="11" width="10.59765625" style="98" customWidth="1"/>
    <col min="12" max="12" width="10.59765625" style="103" customWidth="1"/>
    <col min="13" max="15" width="10.59765625" style="98"/>
    <col min="16" max="23" width="0" style="98" hidden="1" customWidth="1"/>
    <col min="24" max="16384" width="10.59765625" style="98"/>
  </cols>
  <sheetData>
    <row r="1" spans="1:18" ht="60" customHeight="1">
      <c r="A1" s="193" t="s">
        <v>172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96"/>
      <c r="O1" s="97"/>
    </row>
    <row r="2" spans="1:18" ht="60" customHeight="1">
      <c r="A2" s="195" t="s">
        <v>157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99"/>
      <c r="O2" s="100"/>
    </row>
    <row r="3" spans="1:18" ht="60" customHeight="1" thickBot="1">
      <c r="A3" s="195" t="s">
        <v>95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99"/>
      <c r="O3" s="100"/>
    </row>
    <row r="4" spans="1:18" ht="60" customHeight="1">
      <c r="A4" s="196" t="s">
        <v>25</v>
      </c>
      <c r="B4" s="197"/>
      <c r="C4" s="104" t="s">
        <v>173</v>
      </c>
      <c r="D4" s="101"/>
      <c r="E4" s="102" t="s">
        <v>28</v>
      </c>
      <c r="F4" s="198"/>
      <c r="G4" s="199"/>
      <c r="H4" s="205" t="s">
        <v>174</v>
      </c>
      <c r="I4" s="206"/>
      <c r="J4" s="207" t="s">
        <v>175</v>
      </c>
      <c r="K4" s="208"/>
      <c r="L4" s="102" t="s">
        <v>126</v>
      </c>
      <c r="M4" s="207" t="s">
        <v>176</v>
      </c>
      <c r="N4" s="209"/>
    </row>
    <row r="5" spans="1:18" ht="60" customHeight="1">
      <c r="A5" s="196"/>
      <c r="B5" s="197"/>
      <c r="C5" s="200" t="s">
        <v>131</v>
      </c>
      <c r="D5" s="201"/>
      <c r="E5" s="201"/>
      <c r="F5" s="201"/>
      <c r="G5" s="202"/>
      <c r="H5" s="200" t="s">
        <v>0</v>
      </c>
      <c r="I5" s="201"/>
      <c r="J5" s="201"/>
      <c r="K5" s="201"/>
      <c r="L5" s="201"/>
      <c r="M5" s="201"/>
      <c r="N5" s="201"/>
      <c r="O5" s="202"/>
    </row>
    <row r="6" spans="1:18" ht="60" customHeight="1" thickBot="1">
      <c r="A6" s="196"/>
      <c r="B6" s="197"/>
      <c r="C6" s="36" t="s">
        <v>1</v>
      </c>
      <c r="D6" s="36" t="s">
        <v>2</v>
      </c>
      <c r="E6" s="36" t="s">
        <v>3</v>
      </c>
      <c r="F6" s="36" t="s">
        <v>4</v>
      </c>
      <c r="G6" s="36" t="s">
        <v>5</v>
      </c>
      <c r="H6" s="203" t="s">
        <v>6</v>
      </c>
      <c r="I6" s="203" t="s">
        <v>7</v>
      </c>
      <c r="J6" s="203" t="s">
        <v>8</v>
      </c>
      <c r="K6" s="173" t="s">
        <v>178</v>
      </c>
      <c r="L6" s="174"/>
      <c r="M6" s="177" t="s">
        <v>136</v>
      </c>
      <c r="N6" s="174"/>
      <c r="O6" s="178" t="s">
        <v>94</v>
      </c>
    </row>
    <row r="7" spans="1:18" ht="60" customHeight="1" thickBot="1">
      <c r="A7" s="38"/>
      <c r="B7" s="39" t="s">
        <v>145</v>
      </c>
      <c r="C7" s="90"/>
      <c r="D7" s="90"/>
      <c r="E7" s="90"/>
      <c r="F7" s="90"/>
      <c r="G7" s="90"/>
      <c r="H7" s="176"/>
      <c r="I7" s="204"/>
      <c r="J7" s="204"/>
      <c r="K7" s="175"/>
      <c r="L7" s="176"/>
      <c r="M7" s="175"/>
      <c r="N7" s="176"/>
      <c r="O7" s="178"/>
    </row>
    <row r="8" spans="1:18" ht="60" customHeight="1">
      <c r="A8" s="179" t="s">
        <v>134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1" t="s">
        <v>158</v>
      </c>
      <c r="N8" s="181"/>
      <c r="O8" s="182">
        <f>$M$9+$N$22</f>
        <v>0</v>
      </c>
    </row>
    <row r="9" spans="1:18" ht="60" customHeight="1" thickBot="1">
      <c r="A9" s="145" t="s">
        <v>20</v>
      </c>
      <c r="B9" s="165"/>
      <c r="C9" s="164" t="s">
        <v>179</v>
      </c>
      <c r="D9" s="148"/>
      <c r="E9" s="148"/>
      <c r="F9" s="148"/>
      <c r="G9" s="148"/>
      <c r="H9" s="148"/>
      <c r="I9" s="148"/>
      <c r="J9" s="148"/>
      <c r="K9" s="148"/>
      <c r="L9" s="165"/>
      <c r="M9" s="186">
        <f>SUM($J$11:$J$19)</f>
        <v>0</v>
      </c>
      <c r="N9" s="187"/>
      <c r="O9" s="183"/>
      <c r="Q9" s="103" t="s">
        <v>22</v>
      </c>
      <c r="R9" s="103" t="s">
        <v>19</v>
      </c>
    </row>
    <row r="10" spans="1:18" ht="60" customHeight="1">
      <c r="A10" s="185"/>
      <c r="B10" s="133"/>
      <c r="C10" s="44" t="s">
        <v>24</v>
      </c>
      <c r="D10" s="45" t="s">
        <v>24</v>
      </c>
      <c r="E10" s="45" t="s">
        <v>24</v>
      </c>
      <c r="F10" s="45" t="s">
        <v>24</v>
      </c>
      <c r="G10" s="46" t="s">
        <v>24</v>
      </c>
      <c r="H10" s="43" t="s">
        <v>6</v>
      </c>
      <c r="I10" s="27" t="s">
        <v>7</v>
      </c>
      <c r="J10" s="28" t="s">
        <v>8</v>
      </c>
      <c r="K10" s="192" t="s">
        <v>177</v>
      </c>
      <c r="L10" s="172"/>
      <c r="M10" s="188"/>
      <c r="N10" s="189"/>
      <c r="O10" s="183"/>
      <c r="Q10" s="103"/>
      <c r="R10" s="103"/>
    </row>
    <row r="11" spans="1:18" ht="60" customHeight="1">
      <c r="A11" s="154" t="s">
        <v>9</v>
      </c>
      <c r="B11" s="155"/>
      <c r="C11" s="47"/>
      <c r="D11" s="30"/>
      <c r="E11" s="30"/>
      <c r="F11" s="30"/>
      <c r="G11" s="48"/>
      <c r="H11" s="43">
        <v>15</v>
      </c>
      <c r="I11" s="65">
        <f>COUNTIF($C11:$G11,"参加")</f>
        <v>0</v>
      </c>
      <c r="J11" s="64">
        <f>$H11*$I11</f>
        <v>0</v>
      </c>
      <c r="K11" s="130"/>
      <c r="L11" s="131"/>
      <c r="M11" s="188"/>
      <c r="N11" s="189"/>
      <c r="O11" s="183"/>
      <c r="Q11" s="103" t="s">
        <v>23</v>
      </c>
      <c r="R11" s="103" t="s">
        <v>21</v>
      </c>
    </row>
    <row r="12" spans="1:18" ht="60" customHeight="1">
      <c r="A12" s="154" t="s">
        <v>10</v>
      </c>
      <c r="B12" s="155"/>
      <c r="C12" s="47"/>
      <c r="D12" s="30"/>
      <c r="E12" s="30"/>
      <c r="F12" s="30"/>
      <c r="G12" s="48"/>
      <c r="H12" s="43">
        <v>10</v>
      </c>
      <c r="I12" s="65">
        <f>COUNTIF($C12:$G12,"参加")</f>
        <v>0</v>
      </c>
      <c r="J12" s="64">
        <f t="shared" ref="J12:J19" si="0">$H12*$I12</f>
        <v>0</v>
      </c>
      <c r="K12" s="130"/>
      <c r="L12" s="131"/>
      <c r="M12" s="188"/>
      <c r="N12" s="189"/>
      <c r="O12" s="183"/>
    </row>
    <row r="13" spans="1:18" ht="60" customHeight="1">
      <c r="A13" s="154" t="s">
        <v>11</v>
      </c>
      <c r="B13" s="155"/>
      <c r="C13" s="47"/>
      <c r="D13" s="30"/>
      <c r="E13" s="30"/>
      <c r="F13" s="30"/>
      <c r="G13" s="48"/>
      <c r="H13" s="43">
        <v>10</v>
      </c>
      <c r="I13" s="65">
        <f>COUNTIF($C13:$G13,"参加")</f>
        <v>0</v>
      </c>
      <c r="J13" s="64">
        <f t="shared" si="0"/>
        <v>0</v>
      </c>
      <c r="K13" s="130"/>
      <c r="L13" s="131"/>
      <c r="M13" s="188"/>
      <c r="N13" s="189"/>
      <c r="O13" s="183"/>
    </row>
    <row r="14" spans="1:18" ht="60" customHeight="1">
      <c r="A14" s="154" t="s">
        <v>139</v>
      </c>
      <c r="B14" s="155"/>
      <c r="C14" s="47"/>
      <c r="D14" s="30"/>
      <c r="E14" s="30"/>
      <c r="F14" s="30"/>
      <c r="G14" s="48"/>
      <c r="H14" s="43">
        <v>10</v>
      </c>
      <c r="I14" s="65">
        <f t="shared" ref="I14:I18" si="1">COUNTIF($C14:$G14,"参加")</f>
        <v>0</v>
      </c>
      <c r="J14" s="64">
        <f t="shared" si="0"/>
        <v>0</v>
      </c>
      <c r="K14" s="119"/>
      <c r="L14" s="120"/>
      <c r="M14" s="188"/>
      <c r="N14" s="189"/>
      <c r="O14" s="183"/>
    </row>
    <row r="15" spans="1:18" ht="60" customHeight="1">
      <c r="A15" s="154" t="s">
        <v>140</v>
      </c>
      <c r="B15" s="155"/>
      <c r="C15" s="47"/>
      <c r="D15" s="30"/>
      <c r="E15" s="30"/>
      <c r="F15" s="30"/>
      <c r="G15" s="48"/>
      <c r="H15" s="43">
        <v>10</v>
      </c>
      <c r="I15" s="65">
        <f t="shared" si="1"/>
        <v>0</v>
      </c>
      <c r="J15" s="64">
        <f t="shared" si="0"/>
        <v>0</v>
      </c>
      <c r="K15" s="119"/>
      <c r="L15" s="120"/>
      <c r="M15" s="188"/>
      <c r="N15" s="189"/>
      <c r="O15" s="183"/>
    </row>
    <row r="16" spans="1:18" ht="60" customHeight="1">
      <c r="A16" s="154" t="s">
        <v>141</v>
      </c>
      <c r="B16" s="155"/>
      <c r="C16" s="47"/>
      <c r="D16" s="30"/>
      <c r="E16" s="30"/>
      <c r="F16" s="30"/>
      <c r="G16" s="48"/>
      <c r="H16" s="43">
        <v>10</v>
      </c>
      <c r="I16" s="65">
        <f t="shared" si="1"/>
        <v>0</v>
      </c>
      <c r="J16" s="64">
        <f t="shared" si="0"/>
        <v>0</v>
      </c>
      <c r="K16" s="119"/>
      <c r="L16" s="120"/>
      <c r="M16" s="188"/>
      <c r="N16" s="189"/>
      <c r="O16" s="183"/>
    </row>
    <row r="17" spans="1:15" ht="60" customHeight="1">
      <c r="A17" s="154" t="s">
        <v>142</v>
      </c>
      <c r="B17" s="155"/>
      <c r="C17" s="47"/>
      <c r="D17" s="30"/>
      <c r="E17" s="30"/>
      <c r="F17" s="30"/>
      <c r="G17" s="48"/>
      <c r="H17" s="43">
        <v>10</v>
      </c>
      <c r="I17" s="65">
        <f t="shared" si="1"/>
        <v>0</v>
      </c>
      <c r="J17" s="64">
        <f t="shared" si="0"/>
        <v>0</v>
      </c>
      <c r="K17" s="130"/>
      <c r="L17" s="131"/>
      <c r="M17" s="188"/>
      <c r="N17" s="189"/>
      <c r="O17" s="183"/>
    </row>
    <row r="18" spans="1:15" ht="60" customHeight="1">
      <c r="A18" s="154" t="s">
        <v>143</v>
      </c>
      <c r="B18" s="155"/>
      <c r="C18" s="47"/>
      <c r="D18" s="30"/>
      <c r="E18" s="30"/>
      <c r="F18" s="30"/>
      <c r="G18" s="48"/>
      <c r="H18" s="43">
        <v>10</v>
      </c>
      <c r="I18" s="65">
        <f t="shared" si="1"/>
        <v>0</v>
      </c>
      <c r="J18" s="64">
        <f t="shared" si="0"/>
        <v>0</v>
      </c>
      <c r="K18" s="119"/>
      <c r="L18" s="120"/>
      <c r="M18" s="188"/>
      <c r="N18" s="189"/>
      <c r="O18" s="183"/>
    </row>
    <row r="19" spans="1:15" ht="60" customHeight="1" thickBot="1">
      <c r="A19" s="154" t="s">
        <v>144</v>
      </c>
      <c r="B19" s="155"/>
      <c r="C19" s="49"/>
      <c r="D19" s="50"/>
      <c r="E19" s="50"/>
      <c r="F19" s="50"/>
      <c r="G19" s="51"/>
      <c r="H19" s="43">
        <v>10</v>
      </c>
      <c r="I19" s="65">
        <f>COUNTIF($C19:$G19,"参加")</f>
        <v>0</v>
      </c>
      <c r="J19" s="64">
        <f t="shared" si="0"/>
        <v>0</v>
      </c>
      <c r="K19" s="121"/>
      <c r="L19" s="122"/>
      <c r="M19" s="190"/>
      <c r="N19" s="191"/>
      <c r="O19" s="183"/>
    </row>
    <row r="20" spans="1:15" ht="60" customHeight="1">
      <c r="A20" s="156" t="s">
        <v>137</v>
      </c>
      <c r="B20" s="157"/>
      <c r="C20" s="158"/>
      <c r="D20" s="158"/>
      <c r="E20" s="158"/>
      <c r="F20" s="158"/>
      <c r="G20" s="158"/>
      <c r="H20" s="157"/>
      <c r="I20" s="157"/>
      <c r="J20" s="157"/>
      <c r="K20" s="158"/>
      <c r="L20" s="159"/>
      <c r="M20" s="160">
        <v>35</v>
      </c>
      <c r="N20" s="161"/>
      <c r="O20" s="183"/>
    </row>
    <row r="21" spans="1:15" ht="60" customHeight="1">
      <c r="A21" s="162" t="s">
        <v>133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35" t="s">
        <v>148</v>
      </c>
      <c r="O21" s="183"/>
    </row>
    <row r="22" spans="1:15" ht="60" customHeight="1" thickBot="1">
      <c r="A22" s="164" t="s">
        <v>180</v>
      </c>
      <c r="B22" s="148"/>
      <c r="C22" s="148"/>
      <c r="D22" s="148"/>
      <c r="E22" s="148"/>
      <c r="F22" s="148"/>
      <c r="G22" s="148"/>
      <c r="H22" s="124"/>
      <c r="I22" s="124"/>
      <c r="J22" s="124"/>
      <c r="K22" s="148"/>
      <c r="L22" s="165"/>
      <c r="M22" s="166" t="s">
        <v>151</v>
      </c>
      <c r="N22" s="168">
        <f>$M$24+$M$41+$M$54+$M$73</f>
        <v>0</v>
      </c>
      <c r="O22" s="183"/>
    </row>
    <row r="23" spans="1:15" ht="60" customHeight="1">
      <c r="A23" s="128" t="s">
        <v>138</v>
      </c>
      <c r="B23" s="170"/>
      <c r="C23" s="45" t="s">
        <v>24</v>
      </c>
      <c r="D23" s="45" t="s">
        <v>24</v>
      </c>
      <c r="E23" s="45" t="s">
        <v>24</v>
      </c>
      <c r="F23" s="45" t="s">
        <v>24</v>
      </c>
      <c r="G23" s="46" t="s">
        <v>24</v>
      </c>
      <c r="H23" s="43" t="s">
        <v>6</v>
      </c>
      <c r="I23" s="27" t="s">
        <v>7</v>
      </c>
      <c r="J23" s="28" t="s">
        <v>8</v>
      </c>
      <c r="K23" s="171" t="s">
        <v>127</v>
      </c>
      <c r="L23" s="172"/>
      <c r="M23" s="167"/>
      <c r="N23" s="168"/>
      <c r="O23" s="183"/>
    </row>
    <row r="24" spans="1:15" ht="60" customHeight="1">
      <c r="A24" s="119"/>
      <c r="B24" s="138"/>
      <c r="C24" s="30"/>
      <c r="D24" s="30"/>
      <c r="E24" s="30"/>
      <c r="F24" s="30"/>
      <c r="G24" s="48"/>
      <c r="H24" s="43">
        <v>10</v>
      </c>
      <c r="I24" s="65">
        <f t="shared" ref="I24:I39" si="2">COUNTIF($C24:$G24,"参加")</f>
        <v>0</v>
      </c>
      <c r="J24" s="64">
        <f>$H24*$I24</f>
        <v>0</v>
      </c>
      <c r="K24" s="130"/>
      <c r="L24" s="131"/>
      <c r="M24" s="112">
        <f>SUM($J$24:$J$39)</f>
        <v>0</v>
      </c>
      <c r="N24" s="168"/>
      <c r="O24" s="183"/>
    </row>
    <row r="25" spans="1:15" ht="60" customHeight="1">
      <c r="A25" s="119"/>
      <c r="B25" s="138"/>
      <c r="C25" s="30"/>
      <c r="D25" s="30"/>
      <c r="E25" s="30"/>
      <c r="F25" s="30"/>
      <c r="G25" s="48"/>
      <c r="H25" s="43">
        <v>10</v>
      </c>
      <c r="I25" s="65">
        <f t="shared" si="2"/>
        <v>0</v>
      </c>
      <c r="J25" s="64">
        <f t="shared" ref="J25:J27" si="3">$H25*$I25</f>
        <v>0</v>
      </c>
      <c r="K25" s="130"/>
      <c r="L25" s="131"/>
      <c r="M25" s="113"/>
      <c r="N25" s="168"/>
      <c r="O25" s="183"/>
    </row>
    <row r="26" spans="1:15" ht="60" customHeight="1">
      <c r="A26" s="119"/>
      <c r="B26" s="138"/>
      <c r="C26" s="30"/>
      <c r="D26" s="30"/>
      <c r="E26" s="30"/>
      <c r="F26" s="30"/>
      <c r="G26" s="48"/>
      <c r="H26" s="43">
        <v>10</v>
      </c>
      <c r="I26" s="65">
        <f t="shared" si="2"/>
        <v>0</v>
      </c>
      <c r="J26" s="64">
        <f t="shared" si="3"/>
        <v>0</v>
      </c>
      <c r="K26" s="119"/>
      <c r="L26" s="120"/>
      <c r="M26" s="113"/>
      <c r="N26" s="168"/>
      <c r="O26" s="183"/>
    </row>
    <row r="27" spans="1:15" ht="60" customHeight="1">
      <c r="A27" s="119"/>
      <c r="B27" s="138"/>
      <c r="C27" s="30"/>
      <c r="D27" s="30"/>
      <c r="E27" s="30"/>
      <c r="F27" s="30"/>
      <c r="G27" s="48"/>
      <c r="H27" s="43">
        <v>10</v>
      </c>
      <c r="I27" s="65">
        <f t="shared" si="2"/>
        <v>0</v>
      </c>
      <c r="J27" s="64">
        <f t="shared" si="3"/>
        <v>0</v>
      </c>
      <c r="K27" s="119"/>
      <c r="L27" s="120"/>
      <c r="M27" s="113"/>
      <c r="N27" s="168"/>
      <c r="O27" s="183"/>
    </row>
    <row r="28" spans="1:15" ht="60" customHeight="1">
      <c r="A28" s="119"/>
      <c r="B28" s="138"/>
      <c r="C28" s="30"/>
      <c r="D28" s="30"/>
      <c r="E28" s="30"/>
      <c r="F28" s="30"/>
      <c r="G28" s="48"/>
      <c r="H28" s="43">
        <v>10</v>
      </c>
      <c r="I28" s="65">
        <f t="shared" si="2"/>
        <v>0</v>
      </c>
      <c r="J28" s="64">
        <f>$H28*$I28</f>
        <v>0</v>
      </c>
      <c r="K28" s="119"/>
      <c r="L28" s="120"/>
      <c r="M28" s="113"/>
      <c r="N28" s="168"/>
      <c r="O28" s="183"/>
    </row>
    <row r="29" spans="1:15" ht="60" customHeight="1">
      <c r="A29" s="119"/>
      <c r="B29" s="138"/>
      <c r="C29" s="30"/>
      <c r="D29" s="30"/>
      <c r="E29" s="30"/>
      <c r="F29" s="30"/>
      <c r="G29" s="48"/>
      <c r="H29" s="43">
        <v>10</v>
      </c>
      <c r="I29" s="65">
        <f t="shared" si="2"/>
        <v>0</v>
      </c>
      <c r="J29" s="64">
        <f t="shared" ref="J29:J31" si="4">$H29*$I29</f>
        <v>0</v>
      </c>
      <c r="K29" s="119"/>
      <c r="L29" s="120"/>
      <c r="M29" s="113"/>
      <c r="N29" s="168"/>
      <c r="O29" s="183"/>
    </row>
    <row r="30" spans="1:15" ht="60" customHeight="1">
      <c r="A30" s="119"/>
      <c r="B30" s="138"/>
      <c r="C30" s="30"/>
      <c r="D30" s="30"/>
      <c r="E30" s="30"/>
      <c r="F30" s="30"/>
      <c r="G30" s="48"/>
      <c r="H30" s="43">
        <v>10</v>
      </c>
      <c r="I30" s="65">
        <f t="shared" si="2"/>
        <v>0</v>
      </c>
      <c r="J30" s="64">
        <f t="shared" si="4"/>
        <v>0</v>
      </c>
      <c r="K30" s="119"/>
      <c r="L30" s="120"/>
      <c r="M30" s="113"/>
      <c r="N30" s="168"/>
      <c r="O30" s="183"/>
    </row>
    <row r="31" spans="1:15" ht="60" customHeight="1">
      <c r="A31" s="119"/>
      <c r="B31" s="138"/>
      <c r="C31" s="30"/>
      <c r="D31" s="30"/>
      <c r="E31" s="30"/>
      <c r="F31" s="30"/>
      <c r="G31" s="48"/>
      <c r="H31" s="43">
        <v>10</v>
      </c>
      <c r="I31" s="65">
        <f t="shared" si="2"/>
        <v>0</v>
      </c>
      <c r="J31" s="64">
        <f t="shared" si="4"/>
        <v>0</v>
      </c>
      <c r="K31" s="119"/>
      <c r="L31" s="120"/>
      <c r="M31" s="113"/>
      <c r="N31" s="168"/>
      <c r="O31" s="183"/>
    </row>
    <row r="32" spans="1:15" ht="60" customHeight="1">
      <c r="A32" s="119"/>
      <c r="B32" s="138"/>
      <c r="C32" s="30"/>
      <c r="D32" s="30"/>
      <c r="E32" s="30"/>
      <c r="F32" s="30"/>
      <c r="G32" s="48"/>
      <c r="H32" s="43">
        <v>10</v>
      </c>
      <c r="I32" s="65">
        <f t="shared" si="2"/>
        <v>0</v>
      </c>
      <c r="J32" s="64">
        <f>$H32*$I32</f>
        <v>0</v>
      </c>
      <c r="K32" s="119"/>
      <c r="L32" s="120"/>
      <c r="M32" s="113"/>
      <c r="N32" s="168"/>
      <c r="O32" s="183"/>
    </row>
    <row r="33" spans="1:20" ht="60" customHeight="1">
      <c r="A33" s="119"/>
      <c r="B33" s="138"/>
      <c r="C33" s="30"/>
      <c r="D33" s="30"/>
      <c r="E33" s="30"/>
      <c r="F33" s="30"/>
      <c r="G33" s="48"/>
      <c r="H33" s="43">
        <v>10</v>
      </c>
      <c r="I33" s="65">
        <f t="shared" si="2"/>
        <v>0</v>
      </c>
      <c r="J33" s="64">
        <f t="shared" ref="J33:J35" si="5">$H33*$I33</f>
        <v>0</v>
      </c>
      <c r="K33" s="119"/>
      <c r="L33" s="120"/>
      <c r="M33" s="113"/>
      <c r="N33" s="168"/>
      <c r="O33" s="183"/>
    </row>
    <row r="34" spans="1:20" ht="60" customHeight="1">
      <c r="A34" s="119"/>
      <c r="B34" s="138"/>
      <c r="C34" s="30"/>
      <c r="D34" s="30"/>
      <c r="E34" s="30"/>
      <c r="F34" s="30"/>
      <c r="G34" s="48"/>
      <c r="H34" s="43">
        <v>10</v>
      </c>
      <c r="I34" s="65">
        <f t="shared" si="2"/>
        <v>0</v>
      </c>
      <c r="J34" s="64">
        <f t="shared" si="5"/>
        <v>0</v>
      </c>
      <c r="K34" s="119"/>
      <c r="L34" s="120"/>
      <c r="M34" s="113"/>
      <c r="N34" s="168"/>
      <c r="O34" s="183"/>
    </row>
    <row r="35" spans="1:20" ht="60" customHeight="1">
      <c r="A35" s="119"/>
      <c r="B35" s="138"/>
      <c r="C35" s="30"/>
      <c r="D35" s="30"/>
      <c r="E35" s="30"/>
      <c r="F35" s="30"/>
      <c r="G35" s="48"/>
      <c r="H35" s="43">
        <v>10</v>
      </c>
      <c r="I35" s="65">
        <f t="shared" si="2"/>
        <v>0</v>
      </c>
      <c r="J35" s="64">
        <f t="shared" si="5"/>
        <v>0</v>
      </c>
      <c r="K35" s="119"/>
      <c r="L35" s="120"/>
      <c r="M35" s="113"/>
      <c r="N35" s="168"/>
      <c r="O35" s="183"/>
    </row>
    <row r="36" spans="1:20" ht="60" customHeight="1">
      <c r="A36" s="119"/>
      <c r="B36" s="138"/>
      <c r="C36" s="30"/>
      <c r="D36" s="30"/>
      <c r="E36" s="30"/>
      <c r="F36" s="30"/>
      <c r="G36" s="48"/>
      <c r="H36" s="43">
        <v>10</v>
      </c>
      <c r="I36" s="65">
        <f t="shared" si="2"/>
        <v>0</v>
      </c>
      <c r="J36" s="64">
        <f>$H36*$I36</f>
        <v>0</v>
      </c>
      <c r="K36" s="119"/>
      <c r="L36" s="120"/>
      <c r="M36" s="113"/>
      <c r="N36" s="168"/>
      <c r="O36" s="183"/>
    </row>
    <row r="37" spans="1:20" ht="60" customHeight="1">
      <c r="A37" s="119"/>
      <c r="B37" s="138"/>
      <c r="C37" s="30"/>
      <c r="D37" s="30"/>
      <c r="E37" s="30"/>
      <c r="F37" s="30"/>
      <c r="G37" s="48"/>
      <c r="H37" s="43">
        <v>10</v>
      </c>
      <c r="I37" s="65">
        <f t="shared" si="2"/>
        <v>0</v>
      </c>
      <c r="J37" s="64">
        <f t="shared" ref="J37:J39" si="6">$H37*$I37</f>
        <v>0</v>
      </c>
      <c r="K37" s="119"/>
      <c r="L37" s="120"/>
      <c r="M37" s="113"/>
      <c r="N37" s="168"/>
      <c r="O37" s="183"/>
    </row>
    <row r="38" spans="1:20" ht="60" customHeight="1">
      <c r="A38" s="119"/>
      <c r="B38" s="138"/>
      <c r="C38" s="30"/>
      <c r="D38" s="30"/>
      <c r="E38" s="30"/>
      <c r="F38" s="30"/>
      <c r="G38" s="48"/>
      <c r="H38" s="43">
        <v>10</v>
      </c>
      <c r="I38" s="65">
        <f t="shared" si="2"/>
        <v>0</v>
      </c>
      <c r="J38" s="64">
        <f t="shared" si="6"/>
        <v>0</v>
      </c>
      <c r="K38" s="119"/>
      <c r="L38" s="120"/>
      <c r="M38" s="113"/>
      <c r="N38" s="168"/>
      <c r="O38" s="183"/>
    </row>
    <row r="39" spans="1:20" ht="60" customHeight="1" thickBot="1">
      <c r="A39" s="121"/>
      <c r="B39" s="140"/>
      <c r="C39" s="50"/>
      <c r="D39" s="50"/>
      <c r="E39" s="50"/>
      <c r="F39" s="50"/>
      <c r="G39" s="51"/>
      <c r="H39" s="43">
        <v>10</v>
      </c>
      <c r="I39" s="66">
        <f t="shared" si="2"/>
        <v>0</v>
      </c>
      <c r="J39" s="64">
        <f t="shared" si="6"/>
        <v>0</v>
      </c>
      <c r="K39" s="121"/>
      <c r="L39" s="122"/>
      <c r="M39" s="114"/>
      <c r="N39" s="168"/>
      <c r="O39" s="183"/>
    </row>
    <row r="40" spans="1:20" ht="60" customHeight="1" thickBot="1">
      <c r="A40" s="142" t="s">
        <v>181</v>
      </c>
      <c r="B40" s="143"/>
      <c r="C40" s="143"/>
      <c r="D40" s="143"/>
      <c r="E40" s="143"/>
      <c r="F40" s="143"/>
      <c r="G40" s="144"/>
      <c r="H40" s="145" t="s">
        <v>47</v>
      </c>
      <c r="I40" s="146" t="s">
        <v>46</v>
      </c>
      <c r="J40" s="148" t="s">
        <v>48</v>
      </c>
      <c r="K40" s="149" t="s">
        <v>128</v>
      </c>
      <c r="L40" s="150"/>
      <c r="M40" s="24" t="s">
        <v>152</v>
      </c>
      <c r="N40" s="168"/>
      <c r="O40" s="183"/>
    </row>
    <row r="41" spans="1:20" ht="60" customHeight="1">
      <c r="A41" s="54" t="s">
        <v>31</v>
      </c>
      <c r="B41" s="55" t="s">
        <v>35</v>
      </c>
      <c r="C41" s="55" t="s">
        <v>43</v>
      </c>
      <c r="D41" s="55" t="s">
        <v>38</v>
      </c>
      <c r="E41" s="153" t="s">
        <v>39</v>
      </c>
      <c r="F41" s="135"/>
      <c r="G41" s="129"/>
      <c r="H41" s="133"/>
      <c r="I41" s="147"/>
      <c r="J41" s="133"/>
      <c r="K41" s="151"/>
      <c r="L41" s="152"/>
      <c r="M41" s="112">
        <f>SUM($J$42:$J$52)</f>
        <v>0</v>
      </c>
      <c r="N41" s="168"/>
      <c r="O41" s="183"/>
      <c r="Q41" s="103"/>
      <c r="R41" s="103" t="s">
        <v>31</v>
      </c>
      <c r="S41" s="103"/>
    </row>
    <row r="42" spans="1:20" ht="100.05" customHeight="1">
      <c r="A42" s="47"/>
      <c r="B42" s="27"/>
      <c r="C42" s="92"/>
      <c r="D42" s="27"/>
      <c r="E42" s="138"/>
      <c r="F42" s="139"/>
      <c r="G42" s="116"/>
      <c r="H42" s="29">
        <v>10</v>
      </c>
      <c r="I42" s="67"/>
      <c r="J42" s="69">
        <f>H42*COUNTIF(I42:I42,"実施")</f>
        <v>0</v>
      </c>
      <c r="K42" s="130"/>
      <c r="L42" s="131"/>
      <c r="M42" s="113"/>
      <c r="N42" s="168"/>
      <c r="O42" s="183"/>
      <c r="Q42" s="103"/>
      <c r="R42" s="103" t="s">
        <v>32</v>
      </c>
      <c r="S42" s="103"/>
      <c r="T42" s="103" t="s">
        <v>45</v>
      </c>
    </row>
    <row r="43" spans="1:20" ht="100.05" customHeight="1">
      <c r="A43" s="47"/>
      <c r="B43" s="27"/>
      <c r="C43" s="27"/>
      <c r="D43" s="27"/>
      <c r="E43" s="138"/>
      <c r="F43" s="139"/>
      <c r="G43" s="116"/>
      <c r="H43" s="29">
        <v>10</v>
      </c>
      <c r="I43" s="67"/>
      <c r="J43" s="69">
        <f t="shared" ref="J43:J52" si="7">H43*COUNTIF(I43:I43,"実施")</f>
        <v>0</v>
      </c>
      <c r="K43" s="119"/>
      <c r="L43" s="120"/>
      <c r="M43" s="113"/>
      <c r="N43" s="168"/>
      <c r="O43" s="183"/>
      <c r="Q43" s="103"/>
      <c r="R43" s="103" t="s">
        <v>33</v>
      </c>
      <c r="S43" s="103"/>
    </row>
    <row r="44" spans="1:20" ht="100.05" customHeight="1">
      <c r="A44" s="47"/>
      <c r="B44" s="27"/>
      <c r="C44" s="27"/>
      <c r="D44" s="27"/>
      <c r="E44" s="138"/>
      <c r="F44" s="139"/>
      <c r="G44" s="116"/>
      <c r="H44" s="29">
        <v>10</v>
      </c>
      <c r="I44" s="67"/>
      <c r="J44" s="69">
        <f t="shared" si="7"/>
        <v>0</v>
      </c>
      <c r="K44" s="119"/>
      <c r="L44" s="120"/>
      <c r="M44" s="113"/>
      <c r="N44" s="168"/>
      <c r="O44" s="183"/>
      <c r="Q44" s="103"/>
      <c r="R44" s="103" t="s">
        <v>34</v>
      </c>
      <c r="S44" s="103"/>
    </row>
    <row r="45" spans="1:20" ht="100.05" customHeight="1">
      <c r="A45" s="47"/>
      <c r="B45" s="27"/>
      <c r="C45" s="27"/>
      <c r="D45" s="27"/>
      <c r="E45" s="138"/>
      <c r="F45" s="139"/>
      <c r="G45" s="116"/>
      <c r="H45" s="29">
        <v>10</v>
      </c>
      <c r="I45" s="67"/>
      <c r="J45" s="69">
        <f t="shared" si="7"/>
        <v>0</v>
      </c>
      <c r="K45" s="119"/>
      <c r="L45" s="120"/>
      <c r="M45" s="113"/>
      <c r="N45" s="168"/>
      <c r="O45" s="183"/>
      <c r="Q45" s="103"/>
      <c r="R45" s="103" t="s">
        <v>36</v>
      </c>
      <c r="S45" s="103"/>
    </row>
    <row r="46" spans="1:20" ht="100.05" customHeight="1">
      <c r="A46" s="47"/>
      <c r="B46" s="27"/>
      <c r="C46" s="27"/>
      <c r="D46" s="27"/>
      <c r="E46" s="138"/>
      <c r="F46" s="139"/>
      <c r="G46" s="116"/>
      <c r="H46" s="29">
        <v>10</v>
      </c>
      <c r="I46" s="67"/>
      <c r="J46" s="69">
        <f t="shared" si="7"/>
        <v>0</v>
      </c>
      <c r="K46" s="119"/>
      <c r="L46" s="120"/>
      <c r="M46" s="113"/>
      <c r="N46" s="168"/>
      <c r="O46" s="183"/>
      <c r="Q46" s="103"/>
      <c r="R46" s="103" t="s">
        <v>37</v>
      </c>
      <c r="S46" s="103"/>
    </row>
    <row r="47" spans="1:20" ht="100.05" customHeight="1">
      <c r="A47" s="47"/>
      <c r="B47" s="27"/>
      <c r="C47" s="27"/>
      <c r="D47" s="27"/>
      <c r="E47" s="138"/>
      <c r="F47" s="139"/>
      <c r="G47" s="116"/>
      <c r="H47" s="29">
        <v>10</v>
      </c>
      <c r="I47" s="67"/>
      <c r="J47" s="69">
        <f t="shared" si="7"/>
        <v>0</v>
      </c>
      <c r="K47" s="119"/>
      <c r="L47" s="120"/>
      <c r="M47" s="113"/>
      <c r="N47" s="168"/>
      <c r="O47" s="183"/>
      <c r="Q47" s="103"/>
      <c r="R47" s="103" t="s">
        <v>40</v>
      </c>
      <c r="S47" s="103"/>
    </row>
    <row r="48" spans="1:20" ht="100.05" customHeight="1">
      <c r="A48" s="47"/>
      <c r="B48" s="27"/>
      <c r="C48" s="27"/>
      <c r="D48" s="27"/>
      <c r="E48" s="138"/>
      <c r="F48" s="139"/>
      <c r="G48" s="116"/>
      <c r="H48" s="29">
        <v>10</v>
      </c>
      <c r="I48" s="67"/>
      <c r="J48" s="69">
        <f t="shared" si="7"/>
        <v>0</v>
      </c>
      <c r="K48" s="119"/>
      <c r="L48" s="120"/>
      <c r="M48" s="113"/>
      <c r="N48" s="168"/>
      <c r="O48" s="183"/>
      <c r="Q48" s="103"/>
      <c r="R48" s="103" t="s">
        <v>41</v>
      </c>
      <c r="S48" s="103"/>
    </row>
    <row r="49" spans="1:22" ht="100.05" customHeight="1">
      <c r="A49" s="47"/>
      <c r="B49" s="27"/>
      <c r="C49" s="27"/>
      <c r="D49" s="27"/>
      <c r="E49" s="138"/>
      <c r="F49" s="139"/>
      <c r="G49" s="116"/>
      <c r="H49" s="29">
        <v>10</v>
      </c>
      <c r="I49" s="67"/>
      <c r="J49" s="69">
        <f t="shared" si="7"/>
        <v>0</v>
      </c>
      <c r="K49" s="119"/>
      <c r="L49" s="120"/>
      <c r="M49" s="113"/>
      <c r="N49" s="168"/>
      <c r="O49" s="183"/>
      <c r="Q49" s="103"/>
      <c r="R49" s="103" t="s">
        <v>42</v>
      </c>
      <c r="S49" s="103"/>
    </row>
    <row r="50" spans="1:22" ht="100.05" customHeight="1">
      <c r="A50" s="47"/>
      <c r="B50" s="27"/>
      <c r="C50" s="27"/>
      <c r="D50" s="27"/>
      <c r="E50" s="138"/>
      <c r="F50" s="139"/>
      <c r="G50" s="116"/>
      <c r="H50" s="29">
        <v>10</v>
      </c>
      <c r="I50" s="67"/>
      <c r="J50" s="69">
        <f t="shared" si="7"/>
        <v>0</v>
      </c>
      <c r="K50" s="119"/>
      <c r="L50" s="120"/>
      <c r="M50" s="113"/>
      <c r="N50" s="168"/>
      <c r="O50" s="183"/>
      <c r="Q50" s="103"/>
      <c r="R50" s="103" t="s">
        <v>44</v>
      </c>
      <c r="S50" s="103"/>
    </row>
    <row r="51" spans="1:22" ht="100.05" customHeight="1">
      <c r="A51" s="47"/>
      <c r="B51" s="27"/>
      <c r="C51" s="27"/>
      <c r="D51" s="27"/>
      <c r="E51" s="138"/>
      <c r="F51" s="139"/>
      <c r="G51" s="116"/>
      <c r="H51" s="29">
        <v>10</v>
      </c>
      <c r="I51" s="67"/>
      <c r="J51" s="69">
        <f t="shared" si="7"/>
        <v>0</v>
      </c>
      <c r="K51" s="119"/>
      <c r="L51" s="120"/>
      <c r="M51" s="113"/>
      <c r="N51" s="168"/>
      <c r="O51" s="183"/>
      <c r="Q51" s="103"/>
      <c r="R51" s="103"/>
      <c r="S51" s="103"/>
    </row>
    <row r="52" spans="1:22" ht="100.05" customHeight="1" thickBot="1">
      <c r="A52" s="49"/>
      <c r="B52" s="58"/>
      <c r="C52" s="58"/>
      <c r="D52" s="58"/>
      <c r="E52" s="140"/>
      <c r="F52" s="141"/>
      <c r="G52" s="118"/>
      <c r="H52" s="29">
        <v>10</v>
      </c>
      <c r="I52" s="68"/>
      <c r="J52" s="69">
        <f t="shared" si="7"/>
        <v>0</v>
      </c>
      <c r="K52" s="121"/>
      <c r="L52" s="122"/>
      <c r="M52" s="114"/>
      <c r="N52" s="168"/>
      <c r="O52" s="183"/>
      <c r="Q52" s="103"/>
      <c r="R52" s="103"/>
      <c r="S52" s="103"/>
    </row>
    <row r="53" spans="1:22" ht="60" customHeight="1" thickBot="1">
      <c r="A53" s="132" t="s">
        <v>182</v>
      </c>
      <c r="B53" s="133"/>
      <c r="C53" s="125"/>
      <c r="D53" s="125"/>
      <c r="E53" s="125"/>
      <c r="F53" s="125"/>
      <c r="G53" s="125"/>
      <c r="H53" s="124"/>
      <c r="I53" s="133"/>
      <c r="J53" s="124"/>
      <c r="K53" s="125"/>
      <c r="L53" s="134"/>
      <c r="M53" s="25" t="s">
        <v>153</v>
      </c>
      <c r="N53" s="168"/>
      <c r="O53" s="183"/>
      <c r="Q53" s="103"/>
      <c r="R53" s="103"/>
      <c r="S53" s="103"/>
    </row>
    <row r="54" spans="1:22" ht="60" customHeight="1">
      <c r="A54" s="25" t="s">
        <v>91</v>
      </c>
      <c r="B54" s="22" t="s">
        <v>90</v>
      </c>
      <c r="C54" s="128" t="s">
        <v>125</v>
      </c>
      <c r="D54" s="135"/>
      <c r="E54" s="135"/>
      <c r="F54" s="135"/>
      <c r="G54" s="129"/>
      <c r="H54" s="24" t="s">
        <v>47</v>
      </c>
      <c r="I54" s="25" t="s">
        <v>46</v>
      </c>
      <c r="J54" s="22" t="s">
        <v>48</v>
      </c>
      <c r="K54" s="128" t="s">
        <v>128</v>
      </c>
      <c r="L54" s="129"/>
      <c r="M54" s="112">
        <f>SUM($J$55:$J$70)</f>
        <v>0</v>
      </c>
      <c r="N54" s="168"/>
      <c r="O54" s="183"/>
      <c r="Q54" s="103"/>
      <c r="R54" s="103"/>
      <c r="S54" s="103"/>
    </row>
    <row r="55" spans="1:22" ht="60" customHeight="1">
      <c r="A55" s="40" t="s">
        <v>50</v>
      </c>
      <c r="B55" s="28" t="s">
        <v>149</v>
      </c>
      <c r="C55" s="47"/>
      <c r="D55" s="30"/>
      <c r="E55" s="30"/>
      <c r="F55" s="30"/>
      <c r="G55" s="48"/>
      <c r="H55" s="43">
        <v>5</v>
      </c>
      <c r="I55" s="65">
        <f>COUNTIF(C55:G55,"理事・代議員")/5</f>
        <v>0</v>
      </c>
      <c r="J55" s="64" cm="1">
        <f t="array" ref="J55">_xlfn.IFS(I55:I55&gt;=0.4,1,I55:I55&lt;0.4,0)</f>
        <v>0</v>
      </c>
      <c r="K55" s="119"/>
      <c r="L55" s="120"/>
      <c r="M55" s="113"/>
      <c r="N55" s="168"/>
      <c r="O55" s="183"/>
      <c r="Q55" s="103"/>
      <c r="R55" s="103" t="s">
        <v>50</v>
      </c>
      <c r="S55" s="103"/>
    </row>
    <row r="56" spans="1:22" ht="60" customHeight="1">
      <c r="A56" s="25" t="s">
        <v>92</v>
      </c>
      <c r="B56" s="22" t="s">
        <v>38</v>
      </c>
      <c r="C56" s="136" t="s">
        <v>89</v>
      </c>
      <c r="D56" s="124"/>
      <c r="E56" s="124"/>
      <c r="F56" s="124"/>
      <c r="G56" s="137"/>
      <c r="H56" s="24" t="s">
        <v>47</v>
      </c>
      <c r="I56" s="25" t="s">
        <v>46</v>
      </c>
      <c r="J56" s="22" t="s">
        <v>48</v>
      </c>
      <c r="K56" s="136" t="s">
        <v>128</v>
      </c>
      <c r="L56" s="137"/>
      <c r="M56" s="113"/>
      <c r="N56" s="168"/>
      <c r="O56" s="183"/>
      <c r="Q56" s="103"/>
      <c r="R56" s="103" t="s">
        <v>49</v>
      </c>
      <c r="S56" s="103"/>
    </row>
    <row r="57" spans="1:22" ht="60" customHeight="1">
      <c r="A57" s="40" t="s">
        <v>59</v>
      </c>
      <c r="B57" s="53" t="s">
        <v>58</v>
      </c>
      <c r="C57" s="47"/>
      <c r="D57" s="30"/>
      <c r="E57" s="30"/>
      <c r="F57" s="30"/>
      <c r="G57" s="48"/>
      <c r="H57" s="43">
        <v>15</v>
      </c>
      <c r="I57" s="65">
        <f t="shared" ref="I57:I70" si="8">COUNTIF($C57:$G57,"実施")</f>
        <v>0</v>
      </c>
      <c r="J57" s="64">
        <f t="shared" ref="J57:J77" si="9">$H57*$I57</f>
        <v>0</v>
      </c>
      <c r="K57" s="119"/>
      <c r="L57" s="120"/>
      <c r="M57" s="113"/>
      <c r="N57" s="168"/>
      <c r="O57" s="183"/>
      <c r="Q57" s="103"/>
      <c r="R57" s="103"/>
      <c r="S57" s="103"/>
    </row>
    <row r="58" spans="1:22" ht="60" customHeight="1">
      <c r="A58" s="40" t="s">
        <v>59</v>
      </c>
      <c r="B58" s="53" t="s">
        <v>64</v>
      </c>
      <c r="C58" s="47"/>
      <c r="D58" s="30"/>
      <c r="E58" s="30"/>
      <c r="F58" s="30"/>
      <c r="G58" s="48"/>
      <c r="H58" s="43">
        <v>10</v>
      </c>
      <c r="I58" s="65">
        <f t="shared" si="8"/>
        <v>0</v>
      </c>
      <c r="J58" s="64">
        <f t="shared" si="9"/>
        <v>0</v>
      </c>
      <c r="K58" s="119"/>
      <c r="L58" s="120"/>
      <c r="M58" s="113"/>
      <c r="N58" s="168"/>
      <c r="O58" s="183"/>
      <c r="Q58" s="103"/>
      <c r="R58" s="103"/>
      <c r="S58" s="103"/>
    </row>
    <row r="59" spans="1:22" ht="60" customHeight="1">
      <c r="A59" s="40" t="s">
        <v>53</v>
      </c>
      <c r="B59" s="53" t="s">
        <v>60</v>
      </c>
      <c r="C59" s="47"/>
      <c r="D59" s="30"/>
      <c r="E59" s="30"/>
      <c r="F59" s="30"/>
      <c r="G59" s="48"/>
      <c r="H59" s="43">
        <v>15</v>
      </c>
      <c r="I59" s="65">
        <f t="shared" si="8"/>
        <v>0</v>
      </c>
      <c r="J59" s="64">
        <f t="shared" si="9"/>
        <v>0</v>
      </c>
      <c r="K59" s="119"/>
      <c r="L59" s="120"/>
      <c r="M59" s="113"/>
      <c r="N59" s="168"/>
      <c r="O59" s="183"/>
    </row>
    <row r="60" spans="1:22" ht="60" customHeight="1">
      <c r="A60" s="40" t="s">
        <v>61</v>
      </c>
      <c r="B60" s="53" t="s">
        <v>65</v>
      </c>
      <c r="C60" s="47"/>
      <c r="D60" s="30"/>
      <c r="E60" s="30"/>
      <c r="F60" s="30"/>
      <c r="G60" s="48"/>
      <c r="H60" s="43">
        <v>10</v>
      </c>
      <c r="I60" s="65">
        <f t="shared" si="8"/>
        <v>0</v>
      </c>
      <c r="J60" s="64">
        <f t="shared" si="9"/>
        <v>0</v>
      </c>
      <c r="K60" s="119"/>
      <c r="L60" s="120"/>
      <c r="M60" s="113"/>
      <c r="N60" s="168"/>
      <c r="O60" s="183"/>
    </row>
    <row r="61" spans="1:22" ht="60" customHeight="1">
      <c r="A61" s="40" t="s">
        <v>54</v>
      </c>
      <c r="B61" s="53" t="s">
        <v>63</v>
      </c>
      <c r="C61" s="47"/>
      <c r="D61" s="30"/>
      <c r="E61" s="30"/>
      <c r="F61" s="30"/>
      <c r="G61" s="48"/>
      <c r="H61" s="43">
        <v>15</v>
      </c>
      <c r="I61" s="65">
        <f t="shared" si="8"/>
        <v>0</v>
      </c>
      <c r="J61" s="64">
        <f t="shared" si="9"/>
        <v>0</v>
      </c>
      <c r="K61" s="119"/>
      <c r="L61" s="120"/>
      <c r="M61" s="113"/>
      <c r="N61" s="168"/>
      <c r="O61" s="183"/>
      <c r="R61" s="127" t="s">
        <v>12</v>
      </c>
      <c r="S61" s="127"/>
      <c r="T61" s="127"/>
      <c r="V61" s="98" t="s">
        <v>52</v>
      </c>
    </row>
    <row r="62" spans="1:22" ht="60" customHeight="1">
      <c r="A62" s="40" t="s">
        <v>62</v>
      </c>
      <c r="B62" s="53" t="s">
        <v>65</v>
      </c>
      <c r="C62" s="47"/>
      <c r="D62" s="30"/>
      <c r="E62" s="30"/>
      <c r="F62" s="30"/>
      <c r="G62" s="48"/>
      <c r="H62" s="43">
        <v>10</v>
      </c>
      <c r="I62" s="65">
        <f t="shared" si="8"/>
        <v>0</v>
      </c>
      <c r="J62" s="64">
        <f t="shared" si="9"/>
        <v>0</v>
      </c>
      <c r="K62" s="119"/>
      <c r="L62" s="120"/>
      <c r="M62" s="113"/>
      <c r="N62" s="168"/>
      <c r="O62" s="183"/>
      <c r="R62" s="127" t="s">
        <v>13</v>
      </c>
      <c r="S62" s="127"/>
      <c r="T62" s="127"/>
      <c r="V62" s="98" t="s">
        <v>53</v>
      </c>
    </row>
    <row r="63" spans="1:22" ht="60" customHeight="1">
      <c r="A63" s="40" t="s">
        <v>66</v>
      </c>
      <c r="B63" s="53" t="s">
        <v>60</v>
      </c>
      <c r="C63" s="47"/>
      <c r="D63" s="30"/>
      <c r="E63" s="30"/>
      <c r="F63" s="30"/>
      <c r="G63" s="48"/>
      <c r="H63" s="43">
        <v>15</v>
      </c>
      <c r="I63" s="65">
        <f t="shared" si="8"/>
        <v>0</v>
      </c>
      <c r="J63" s="64">
        <f t="shared" si="9"/>
        <v>0</v>
      </c>
      <c r="K63" s="119"/>
      <c r="L63" s="120"/>
      <c r="M63" s="113"/>
      <c r="N63" s="168"/>
      <c r="O63" s="183"/>
      <c r="R63" s="127" t="s">
        <v>14</v>
      </c>
      <c r="S63" s="127"/>
      <c r="T63" s="127"/>
      <c r="V63" s="98" t="s">
        <v>54</v>
      </c>
    </row>
    <row r="64" spans="1:22" ht="60" customHeight="1">
      <c r="A64" s="40" t="s">
        <v>67</v>
      </c>
      <c r="B64" s="53" t="s">
        <v>65</v>
      </c>
      <c r="C64" s="47"/>
      <c r="D64" s="30"/>
      <c r="E64" s="30"/>
      <c r="F64" s="30"/>
      <c r="G64" s="48"/>
      <c r="H64" s="43">
        <v>10</v>
      </c>
      <c r="I64" s="65">
        <f t="shared" si="8"/>
        <v>0</v>
      </c>
      <c r="J64" s="64">
        <f t="shared" si="9"/>
        <v>0</v>
      </c>
      <c r="K64" s="130"/>
      <c r="L64" s="131"/>
      <c r="M64" s="113"/>
      <c r="N64" s="168"/>
      <c r="O64" s="183"/>
      <c r="R64" s="127" t="s">
        <v>15</v>
      </c>
      <c r="S64" s="127"/>
      <c r="T64" s="127"/>
      <c r="V64" s="98" t="s">
        <v>55</v>
      </c>
    </row>
    <row r="65" spans="1:22" ht="60" customHeight="1">
      <c r="A65" s="40" t="s">
        <v>69</v>
      </c>
      <c r="B65" s="53" t="s">
        <v>70</v>
      </c>
      <c r="C65" s="47"/>
      <c r="D65" s="30"/>
      <c r="E65" s="30"/>
      <c r="F65" s="30"/>
      <c r="G65" s="48"/>
      <c r="H65" s="43">
        <v>15</v>
      </c>
      <c r="I65" s="65">
        <f t="shared" si="8"/>
        <v>0</v>
      </c>
      <c r="J65" s="64">
        <f t="shared" si="9"/>
        <v>0</v>
      </c>
      <c r="K65" s="119"/>
      <c r="L65" s="120"/>
      <c r="M65" s="113"/>
      <c r="N65" s="168"/>
      <c r="O65" s="183"/>
      <c r="R65" s="31"/>
      <c r="S65" s="31"/>
      <c r="T65" s="31"/>
    </row>
    <row r="66" spans="1:22" ht="60" customHeight="1">
      <c r="A66" s="40" t="s">
        <v>71</v>
      </c>
      <c r="B66" s="53" t="s">
        <v>65</v>
      </c>
      <c r="C66" s="47"/>
      <c r="D66" s="30"/>
      <c r="E66" s="30"/>
      <c r="F66" s="30"/>
      <c r="G66" s="48"/>
      <c r="H66" s="43">
        <v>10</v>
      </c>
      <c r="I66" s="65">
        <f t="shared" si="8"/>
        <v>0</v>
      </c>
      <c r="J66" s="64">
        <f t="shared" si="9"/>
        <v>0</v>
      </c>
      <c r="K66" s="119"/>
      <c r="L66" s="120"/>
      <c r="M66" s="113"/>
      <c r="N66" s="168"/>
      <c r="O66" s="183"/>
      <c r="R66" s="31"/>
      <c r="S66" s="31"/>
      <c r="T66" s="31"/>
    </row>
    <row r="67" spans="1:22" ht="60" customHeight="1">
      <c r="A67" s="40" t="s">
        <v>72</v>
      </c>
      <c r="B67" s="53" t="s">
        <v>68</v>
      </c>
      <c r="C67" s="47"/>
      <c r="D67" s="30"/>
      <c r="E67" s="30"/>
      <c r="F67" s="30"/>
      <c r="G67" s="48"/>
      <c r="H67" s="43">
        <v>10</v>
      </c>
      <c r="I67" s="65">
        <f t="shared" si="8"/>
        <v>0</v>
      </c>
      <c r="J67" s="64">
        <f t="shared" si="9"/>
        <v>0</v>
      </c>
      <c r="K67" s="119"/>
      <c r="L67" s="120"/>
      <c r="M67" s="113"/>
      <c r="N67" s="168"/>
      <c r="O67" s="183"/>
      <c r="R67" s="31"/>
      <c r="S67" s="31"/>
      <c r="T67" s="31"/>
    </row>
    <row r="68" spans="1:22" ht="60" customHeight="1">
      <c r="A68" s="40" t="s">
        <v>73</v>
      </c>
      <c r="B68" s="53" t="s">
        <v>74</v>
      </c>
      <c r="C68" s="47"/>
      <c r="D68" s="30"/>
      <c r="E68" s="30"/>
      <c r="F68" s="30"/>
      <c r="G68" s="48"/>
      <c r="H68" s="43">
        <v>15</v>
      </c>
      <c r="I68" s="65">
        <f t="shared" si="8"/>
        <v>0</v>
      </c>
      <c r="J68" s="64">
        <f t="shared" si="9"/>
        <v>0</v>
      </c>
      <c r="K68" s="119"/>
      <c r="L68" s="120"/>
      <c r="M68" s="113"/>
      <c r="N68" s="168"/>
      <c r="O68" s="183"/>
      <c r="R68" s="31"/>
      <c r="S68" s="31"/>
      <c r="T68" s="31"/>
    </row>
    <row r="69" spans="1:22" ht="60" customHeight="1">
      <c r="A69" s="40" t="s">
        <v>72</v>
      </c>
      <c r="B69" s="53" t="s">
        <v>75</v>
      </c>
      <c r="C69" s="47"/>
      <c r="D69" s="30"/>
      <c r="E69" s="30"/>
      <c r="F69" s="30"/>
      <c r="G69" s="48"/>
      <c r="H69" s="43">
        <v>10</v>
      </c>
      <c r="I69" s="65">
        <f t="shared" si="8"/>
        <v>0</v>
      </c>
      <c r="J69" s="64">
        <f t="shared" si="9"/>
        <v>0</v>
      </c>
      <c r="K69" s="119"/>
      <c r="L69" s="120"/>
      <c r="M69" s="113"/>
      <c r="N69" s="168"/>
      <c r="O69" s="183"/>
      <c r="R69" s="31"/>
      <c r="S69" s="31"/>
      <c r="T69" s="31"/>
    </row>
    <row r="70" spans="1:22" ht="60" customHeight="1" thickBot="1">
      <c r="A70" s="40" t="s">
        <v>76</v>
      </c>
      <c r="B70" s="53" t="s">
        <v>77</v>
      </c>
      <c r="C70" s="49"/>
      <c r="D70" s="50"/>
      <c r="E70" s="50"/>
      <c r="F70" s="50"/>
      <c r="G70" s="51"/>
      <c r="H70" s="297">
        <v>15</v>
      </c>
      <c r="I70" s="65">
        <f t="shared" si="8"/>
        <v>0</v>
      </c>
      <c r="J70" s="64">
        <f t="shared" si="9"/>
        <v>0</v>
      </c>
      <c r="K70" s="121"/>
      <c r="L70" s="122"/>
      <c r="M70" s="114"/>
      <c r="N70" s="168"/>
      <c r="O70" s="183"/>
      <c r="R70" s="127" t="s">
        <v>16</v>
      </c>
      <c r="S70" s="127"/>
      <c r="T70" s="127"/>
      <c r="V70" s="98" t="s">
        <v>56</v>
      </c>
    </row>
    <row r="71" spans="1:22" ht="60" customHeight="1" thickBot="1">
      <c r="A71" s="123" t="s">
        <v>183</v>
      </c>
      <c r="B71" s="124"/>
      <c r="C71" s="125"/>
      <c r="D71" s="125"/>
      <c r="E71" s="125"/>
      <c r="F71" s="125"/>
      <c r="G71" s="125"/>
      <c r="H71" s="124"/>
      <c r="I71" s="124"/>
      <c r="J71" s="124"/>
      <c r="K71" s="125"/>
      <c r="L71" s="125"/>
      <c r="M71" s="126"/>
      <c r="N71" s="168"/>
      <c r="O71" s="183"/>
      <c r="R71" s="127" t="s">
        <v>17</v>
      </c>
      <c r="S71" s="127"/>
      <c r="T71" s="127"/>
      <c r="V71" s="98" t="s">
        <v>57</v>
      </c>
    </row>
    <row r="72" spans="1:22" ht="60" customHeight="1">
      <c r="A72" s="22" t="s">
        <v>146</v>
      </c>
      <c r="B72" s="23" t="s">
        <v>147</v>
      </c>
      <c r="C72" s="44" t="s">
        <v>156</v>
      </c>
      <c r="D72" s="45" t="s">
        <v>156</v>
      </c>
      <c r="E72" s="45" t="s">
        <v>156</v>
      </c>
      <c r="F72" s="45" t="s">
        <v>156</v>
      </c>
      <c r="G72" s="46" t="s">
        <v>156</v>
      </c>
      <c r="H72" s="24" t="s">
        <v>47</v>
      </c>
      <c r="I72" s="25" t="s">
        <v>150</v>
      </c>
      <c r="J72" s="22" t="s">
        <v>48</v>
      </c>
      <c r="K72" s="128" t="s">
        <v>128</v>
      </c>
      <c r="L72" s="129"/>
      <c r="M72" s="33" t="s">
        <v>154</v>
      </c>
      <c r="N72" s="168"/>
      <c r="O72" s="183"/>
      <c r="R72" s="41"/>
      <c r="S72" s="41"/>
      <c r="T72" s="41"/>
    </row>
    <row r="73" spans="1:22" ht="60" customHeight="1">
      <c r="A73" s="40" t="s">
        <v>80</v>
      </c>
      <c r="B73" s="53" t="s">
        <v>78</v>
      </c>
      <c r="C73" s="47"/>
      <c r="D73" s="30"/>
      <c r="E73" s="30"/>
      <c r="F73" s="30"/>
      <c r="G73" s="48"/>
      <c r="H73" s="43">
        <v>10</v>
      </c>
      <c r="I73" s="65">
        <f>COUNTIF(C73:G73,"あり")</f>
        <v>0</v>
      </c>
      <c r="J73" s="64">
        <f t="shared" si="9"/>
        <v>0</v>
      </c>
      <c r="K73" s="110"/>
      <c r="L73" s="111"/>
      <c r="M73" s="112">
        <f>SUM($J$73:$J$77)</f>
        <v>0</v>
      </c>
      <c r="N73" s="168"/>
      <c r="O73" s="183"/>
    </row>
    <row r="74" spans="1:22" ht="60" customHeight="1">
      <c r="A74" s="40" t="s">
        <v>81</v>
      </c>
      <c r="B74" s="53" t="s">
        <v>79</v>
      </c>
      <c r="C74" s="47"/>
      <c r="D74" s="30"/>
      <c r="E74" s="30"/>
      <c r="F74" s="30"/>
      <c r="G74" s="48"/>
      <c r="H74" s="43">
        <v>20</v>
      </c>
      <c r="I74" s="65">
        <f>COUNTIF(C74:G74,"あり")</f>
        <v>0</v>
      </c>
      <c r="J74" s="64">
        <f t="shared" si="9"/>
        <v>0</v>
      </c>
      <c r="K74" s="115"/>
      <c r="L74" s="116"/>
      <c r="M74" s="113"/>
      <c r="N74" s="168"/>
      <c r="O74" s="183"/>
    </row>
    <row r="75" spans="1:22" ht="60" customHeight="1">
      <c r="A75" s="40" t="s">
        <v>82</v>
      </c>
      <c r="B75" s="53" t="s">
        <v>83</v>
      </c>
      <c r="C75" s="47"/>
      <c r="D75" s="30"/>
      <c r="E75" s="30"/>
      <c r="F75" s="30"/>
      <c r="G75" s="48"/>
      <c r="H75" s="43">
        <v>10</v>
      </c>
      <c r="I75" s="65">
        <f>COUNTIF(C75:G75,"あり")</f>
        <v>0</v>
      </c>
      <c r="J75" s="64">
        <f t="shared" si="9"/>
        <v>0</v>
      </c>
      <c r="K75" s="115"/>
      <c r="L75" s="116"/>
      <c r="M75" s="113"/>
      <c r="N75" s="168"/>
      <c r="O75" s="183"/>
      <c r="R75" s="98" t="s">
        <v>88</v>
      </c>
    </row>
    <row r="76" spans="1:22" ht="60" customHeight="1">
      <c r="A76" s="40" t="s">
        <v>84</v>
      </c>
      <c r="B76" s="53" t="s">
        <v>85</v>
      </c>
      <c r="C76" s="47"/>
      <c r="D76" s="30"/>
      <c r="E76" s="30"/>
      <c r="F76" s="30"/>
      <c r="G76" s="48"/>
      <c r="H76" s="43">
        <v>20</v>
      </c>
      <c r="I76" s="65">
        <f>COUNTIF(C76:G76,"あり")</f>
        <v>0</v>
      </c>
      <c r="J76" s="64">
        <f t="shared" si="9"/>
        <v>0</v>
      </c>
      <c r="K76" s="115"/>
      <c r="L76" s="116"/>
      <c r="M76" s="113"/>
      <c r="N76" s="168"/>
      <c r="O76" s="183"/>
      <c r="R76" s="98" t="s">
        <v>49</v>
      </c>
    </row>
    <row r="77" spans="1:22" ht="60" customHeight="1" thickBot="1">
      <c r="A77" s="40" t="s">
        <v>86</v>
      </c>
      <c r="B77" s="53" t="s">
        <v>87</v>
      </c>
      <c r="C77" s="49"/>
      <c r="D77" s="50"/>
      <c r="E77" s="50"/>
      <c r="F77" s="50"/>
      <c r="G77" s="51"/>
      <c r="H77" s="43">
        <v>10</v>
      </c>
      <c r="I77" s="65">
        <f>COUNTIF(C77:G77,"あり")</f>
        <v>0</v>
      </c>
      <c r="J77" s="64">
        <f t="shared" si="9"/>
        <v>0</v>
      </c>
      <c r="K77" s="117"/>
      <c r="L77" s="118"/>
      <c r="M77" s="114"/>
      <c r="N77" s="169"/>
      <c r="O77" s="183"/>
    </row>
    <row r="78" spans="1:22" ht="60" customHeight="1">
      <c r="A78" s="105" t="s">
        <v>155</v>
      </c>
      <c r="B78" s="106"/>
      <c r="C78" s="107"/>
      <c r="D78" s="107"/>
      <c r="E78" s="107"/>
      <c r="F78" s="107"/>
      <c r="G78" s="107"/>
      <c r="H78" s="106"/>
      <c r="I78" s="106"/>
      <c r="J78" s="106"/>
      <c r="K78" s="107"/>
      <c r="L78" s="107"/>
      <c r="M78" s="106"/>
      <c r="N78" s="52">
        <v>20</v>
      </c>
      <c r="O78" s="184"/>
    </row>
    <row r="79" spans="1:22" ht="60" customHeight="1">
      <c r="A79" s="108" t="s">
        <v>93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37" t="s">
        <v>135</v>
      </c>
    </row>
  </sheetData>
  <mergeCells count="148">
    <mergeCell ref="A1:M1"/>
    <mergeCell ref="A2:M2"/>
    <mergeCell ref="A3:M3"/>
    <mergeCell ref="A4:B6"/>
    <mergeCell ref="F4:G4"/>
    <mergeCell ref="C5:G5"/>
    <mergeCell ref="H5:O5"/>
    <mergeCell ref="H6:H7"/>
    <mergeCell ref="I6:I7"/>
    <mergeCell ref="J6:J7"/>
    <mergeCell ref="H4:I4"/>
    <mergeCell ref="J4:K4"/>
    <mergeCell ref="M4:N4"/>
    <mergeCell ref="A11:B11"/>
    <mergeCell ref="K11:L11"/>
    <mergeCell ref="A12:B12"/>
    <mergeCell ref="K12:L12"/>
    <mergeCell ref="A13:B13"/>
    <mergeCell ref="K13:L13"/>
    <mergeCell ref="K6:L7"/>
    <mergeCell ref="M6:N7"/>
    <mergeCell ref="O6:O7"/>
    <mergeCell ref="A8:L8"/>
    <mergeCell ref="M8:N8"/>
    <mergeCell ref="O8:O78"/>
    <mergeCell ref="A9:B10"/>
    <mergeCell ref="C9:L9"/>
    <mergeCell ref="M9:N19"/>
    <mergeCell ref="K10:L10"/>
    <mergeCell ref="A17:B17"/>
    <mergeCell ref="K17:L17"/>
    <mergeCell ref="A18:B18"/>
    <mergeCell ref="K18:L18"/>
    <mergeCell ref="A19:B19"/>
    <mergeCell ref="K19:L19"/>
    <mergeCell ref="A14:B14"/>
    <mergeCell ref="K14:L14"/>
    <mergeCell ref="A15:B15"/>
    <mergeCell ref="K15:L15"/>
    <mergeCell ref="A16:B16"/>
    <mergeCell ref="K16:L16"/>
    <mergeCell ref="A20:L20"/>
    <mergeCell ref="M20:N20"/>
    <mergeCell ref="A21:M21"/>
    <mergeCell ref="A22:L22"/>
    <mergeCell ref="M22:M23"/>
    <mergeCell ref="N22:N77"/>
    <mergeCell ref="A23:B23"/>
    <mergeCell ref="K23:L23"/>
    <mergeCell ref="A24:B24"/>
    <mergeCell ref="K24:L24"/>
    <mergeCell ref="M24:M39"/>
    <mergeCell ref="A25:B25"/>
    <mergeCell ref="K25:L25"/>
    <mergeCell ref="A26:B26"/>
    <mergeCell ref="K26:L26"/>
    <mergeCell ref="A27:B27"/>
    <mergeCell ref="K27:L27"/>
    <mergeCell ref="A28:B28"/>
    <mergeCell ref="K28:L28"/>
    <mergeCell ref="A29:B29"/>
    <mergeCell ref="A33:B33"/>
    <mergeCell ref="K33:L33"/>
    <mergeCell ref="A34:B34"/>
    <mergeCell ref="K34:L34"/>
    <mergeCell ref="A35:B35"/>
    <mergeCell ref="K35:L35"/>
    <mergeCell ref="K29:L29"/>
    <mergeCell ref="A30:B30"/>
    <mergeCell ref="K30:L30"/>
    <mergeCell ref="A31:B31"/>
    <mergeCell ref="K31:L31"/>
    <mergeCell ref="A32:B32"/>
    <mergeCell ref="K32:L32"/>
    <mergeCell ref="A39:B39"/>
    <mergeCell ref="K39:L39"/>
    <mergeCell ref="A40:G40"/>
    <mergeCell ref="H40:H41"/>
    <mergeCell ref="I40:I41"/>
    <mergeCell ref="J40:J41"/>
    <mergeCell ref="K40:L41"/>
    <mergeCell ref="E41:G41"/>
    <mergeCell ref="A36:B36"/>
    <mergeCell ref="K36:L36"/>
    <mergeCell ref="A37:B37"/>
    <mergeCell ref="K37:L37"/>
    <mergeCell ref="A38:B38"/>
    <mergeCell ref="K38:L38"/>
    <mergeCell ref="M41:M52"/>
    <mergeCell ref="E42:G42"/>
    <mergeCell ref="K42:L42"/>
    <mergeCell ref="E43:G43"/>
    <mergeCell ref="K43:L43"/>
    <mergeCell ref="E44:G44"/>
    <mergeCell ref="K44:L44"/>
    <mergeCell ref="E45:G45"/>
    <mergeCell ref="K45:L45"/>
    <mergeCell ref="E46:G46"/>
    <mergeCell ref="E50:G50"/>
    <mergeCell ref="K50:L50"/>
    <mergeCell ref="E51:G51"/>
    <mergeCell ref="K51:L51"/>
    <mergeCell ref="E52:G52"/>
    <mergeCell ref="K52:L52"/>
    <mergeCell ref="K46:L46"/>
    <mergeCell ref="E47:G47"/>
    <mergeCell ref="K47:L47"/>
    <mergeCell ref="E48:G48"/>
    <mergeCell ref="K48:L48"/>
    <mergeCell ref="E49:G49"/>
    <mergeCell ref="K49:L49"/>
    <mergeCell ref="A53:L53"/>
    <mergeCell ref="C54:G54"/>
    <mergeCell ref="K54:L54"/>
    <mergeCell ref="M54:M70"/>
    <mergeCell ref="K55:L55"/>
    <mergeCell ref="C56:G56"/>
    <mergeCell ref="K56:L56"/>
    <mergeCell ref="K57:L57"/>
    <mergeCell ref="K58:L58"/>
    <mergeCell ref="K59:L59"/>
    <mergeCell ref="R71:T71"/>
    <mergeCell ref="K72:L72"/>
    <mergeCell ref="K64:L64"/>
    <mergeCell ref="R64:T64"/>
    <mergeCell ref="K65:L65"/>
    <mergeCell ref="K66:L66"/>
    <mergeCell ref="K67:L67"/>
    <mergeCell ref="K68:L68"/>
    <mergeCell ref="K60:L60"/>
    <mergeCell ref="K61:L61"/>
    <mergeCell ref="R61:T61"/>
    <mergeCell ref="K62:L62"/>
    <mergeCell ref="R62:T62"/>
    <mergeCell ref="K63:L63"/>
    <mergeCell ref="R63:T63"/>
    <mergeCell ref="R70:T70"/>
    <mergeCell ref="A78:M78"/>
    <mergeCell ref="A79:N79"/>
    <mergeCell ref="K73:L73"/>
    <mergeCell ref="M73:M77"/>
    <mergeCell ref="K74:L74"/>
    <mergeCell ref="K75:L75"/>
    <mergeCell ref="K76:L76"/>
    <mergeCell ref="K77:L77"/>
    <mergeCell ref="K69:L69"/>
    <mergeCell ref="K70:L70"/>
    <mergeCell ref="A71:M71"/>
  </mergeCells>
  <phoneticPr fontId="1"/>
  <dataValidations count="5">
    <dataValidation type="list" allowBlank="1" showInputMessage="1" showErrorMessage="1" sqref="C11:G19 C24:G39" xr:uid="{5D89C0D0-7F75-674F-9D15-9B106793591A}">
      <formula1>$R$9:$R$10</formula1>
    </dataValidation>
    <dataValidation type="list" allowBlank="1" showInputMessage="1" showErrorMessage="1" sqref="C73:G77" xr:uid="{0A7264C0-FBF5-0744-95A6-218F9399B8FF}">
      <formula1>$R$75:$R$76</formula1>
    </dataValidation>
    <dataValidation type="list" allowBlank="1" showInputMessage="1" showErrorMessage="1" sqref="C55:G55" xr:uid="{FC323D63-F047-1E41-9517-42A4BA75525F}">
      <formula1>$R$55:$R$56</formula1>
    </dataValidation>
    <dataValidation type="list" allowBlank="1" showInputMessage="1" showErrorMessage="1" sqref="I42:I52 C57:G70" xr:uid="{B1CEA82B-DB11-8942-88D5-E5062677F80E}">
      <formula1>$T$41:$T$42</formula1>
    </dataValidation>
    <dataValidation type="list" allowBlank="1" showInputMessage="1" showErrorMessage="1" sqref="A42:A52" xr:uid="{4E7D7ACD-7255-B645-A0A6-8FB8C2366AA1}">
      <formula1>$R$42:$R$50</formula1>
    </dataValidation>
  </dataValidations>
  <pageMargins left="0.7" right="0.7" top="0.75" bottom="0.75" header="0.3" footer="0.3"/>
  <pageSetup paperSize="9" scale="36" fitToHeight="3" orientation="landscape" r:id="rId1"/>
  <rowBreaks count="4" manualBreakCount="4">
    <brk id="20" max="14" man="1"/>
    <brk id="39" max="14" man="1"/>
    <brk id="52" max="17" man="1"/>
    <brk id="70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D3E09-BC9E-BB47-B15E-F7262A83FDB6}">
  <sheetPr>
    <tabColor rgb="FFFF0000"/>
  </sheetPr>
  <dimension ref="A1:V79"/>
  <sheetViews>
    <sheetView view="pageBreakPreview" topLeftCell="A13" zoomScale="25" zoomScaleNormal="109" zoomScaleSheetLayoutView="75" zoomScalePageLayoutView="50" workbookViewId="0">
      <selection activeCell="A25" sqref="A25:B25"/>
    </sheetView>
  </sheetViews>
  <sheetFormatPr defaultColWidth="10.59765625" defaultRowHeight="60" customHeight="1"/>
  <cols>
    <col min="1" max="1" width="34.59765625" style="19" customWidth="1"/>
    <col min="2" max="2" width="30.59765625" style="19" customWidth="1"/>
    <col min="3" max="7" width="20.59765625" style="19" customWidth="1"/>
    <col min="8" max="10" width="10.59765625" style="19"/>
    <col min="11" max="11" width="10.59765625" style="19" customWidth="1"/>
    <col min="12" max="12" width="10.59765625" style="26" customWidth="1"/>
    <col min="13" max="16384" width="10.59765625" style="19"/>
  </cols>
  <sheetData>
    <row r="1" spans="1:18" ht="60" customHeight="1">
      <c r="A1" s="212" t="s">
        <v>26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9"/>
      <c r="O1" s="18"/>
    </row>
    <row r="2" spans="1:18" ht="60" customHeight="1">
      <c r="A2" s="213" t="s">
        <v>157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32"/>
      <c r="O2" s="20"/>
    </row>
    <row r="3" spans="1:18" ht="60" customHeight="1" thickBot="1">
      <c r="A3" s="213" t="s">
        <v>95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32"/>
      <c r="O3" s="20"/>
    </row>
    <row r="4" spans="1:18" ht="60" customHeight="1">
      <c r="A4" s="196" t="s">
        <v>25</v>
      </c>
      <c r="B4" s="197"/>
      <c r="C4" s="59" t="s">
        <v>27</v>
      </c>
      <c r="D4" s="91"/>
      <c r="E4" s="60" t="s">
        <v>28</v>
      </c>
      <c r="F4" s="214"/>
      <c r="G4" s="215"/>
      <c r="I4" s="95" t="s">
        <v>132</v>
      </c>
      <c r="J4" s="91"/>
      <c r="K4" s="61" t="s">
        <v>29</v>
      </c>
      <c r="L4" s="60" t="s">
        <v>126</v>
      </c>
      <c r="M4" s="91"/>
      <c r="N4" s="62" t="s">
        <v>29</v>
      </c>
    </row>
    <row r="5" spans="1:18" ht="60" customHeight="1">
      <c r="A5" s="196"/>
      <c r="B5" s="197"/>
      <c r="C5" s="200" t="s">
        <v>131</v>
      </c>
      <c r="D5" s="201"/>
      <c r="E5" s="201"/>
      <c r="F5" s="201"/>
      <c r="G5" s="202"/>
      <c r="H5" s="200" t="s">
        <v>0</v>
      </c>
      <c r="I5" s="201"/>
      <c r="J5" s="201"/>
      <c r="K5" s="201"/>
      <c r="L5" s="201"/>
      <c r="M5" s="201"/>
      <c r="N5" s="201"/>
      <c r="O5" s="202"/>
    </row>
    <row r="6" spans="1:18" ht="60" customHeight="1" thickBot="1">
      <c r="A6" s="196"/>
      <c r="B6" s="197"/>
      <c r="C6" s="36" t="s">
        <v>1</v>
      </c>
      <c r="D6" s="36" t="s">
        <v>2</v>
      </c>
      <c r="E6" s="36" t="s">
        <v>3</v>
      </c>
      <c r="F6" s="36" t="s">
        <v>4</v>
      </c>
      <c r="G6" s="36" t="s">
        <v>5</v>
      </c>
      <c r="H6" s="203" t="s">
        <v>6</v>
      </c>
      <c r="I6" s="203" t="s">
        <v>7</v>
      </c>
      <c r="J6" s="203" t="s">
        <v>8</v>
      </c>
      <c r="K6" s="177" t="s">
        <v>127</v>
      </c>
      <c r="L6" s="174"/>
      <c r="M6" s="177" t="s">
        <v>136</v>
      </c>
      <c r="N6" s="174"/>
      <c r="O6" s="178" t="s">
        <v>94</v>
      </c>
    </row>
    <row r="7" spans="1:18" ht="60" customHeight="1" thickBot="1">
      <c r="A7" s="38"/>
      <c r="B7" s="39" t="s">
        <v>145</v>
      </c>
      <c r="C7" s="90"/>
      <c r="D7" s="90"/>
      <c r="E7" s="90"/>
      <c r="F7" s="90"/>
      <c r="G7" s="90"/>
      <c r="H7" s="176"/>
      <c r="I7" s="204"/>
      <c r="J7" s="204"/>
      <c r="K7" s="175"/>
      <c r="L7" s="176"/>
      <c r="M7" s="175"/>
      <c r="N7" s="176"/>
      <c r="O7" s="178"/>
    </row>
    <row r="8" spans="1:18" ht="60" customHeight="1">
      <c r="A8" s="210" t="s">
        <v>134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1" t="s">
        <v>158</v>
      </c>
      <c r="N8" s="181"/>
      <c r="O8" s="182">
        <f>$M$9+$N$22</f>
        <v>0</v>
      </c>
    </row>
    <row r="9" spans="1:18" ht="60" customHeight="1" thickBot="1">
      <c r="A9" s="145" t="s">
        <v>20</v>
      </c>
      <c r="B9" s="165"/>
      <c r="C9" s="145" t="s">
        <v>129</v>
      </c>
      <c r="D9" s="148"/>
      <c r="E9" s="148"/>
      <c r="F9" s="148"/>
      <c r="G9" s="148"/>
      <c r="H9" s="148"/>
      <c r="I9" s="148"/>
      <c r="J9" s="148"/>
      <c r="K9" s="148"/>
      <c r="L9" s="165"/>
      <c r="M9" s="186">
        <f>SUM($J$11:$J$19)</f>
        <v>0</v>
      </c>
      <c r="N9" s="187"/>
      <c r="O9" s="183"/>
      <c r="Q9" s="26" t="s">
        <v>22</v>
      </c>
      <c r="R9" s="26" t="s">
        <v>19</v>
      </c>
    </row>
    <row r="10" spans="1:18" ht="60" customHeight="1">
      <c r="A10" s="185"/>
      <c r="B10" s="133"/>
      <c r="C10" s="44" t="s">
        <v>24</v>
      </c>
      <c r="D10" s="45" t="s">
        <v>24</v>
      </c>
      <c r="E10" s="45" t="s">
        <v>24</v>
      </c>
      <c r="F10" s="45" t="s">
        <v>24</v>
      </c>
      <c r="G10" s="46" t="s">
        <v>24</v>
      </c>
      <c r="H10" s="43" t="s">
        <v>6</v>
      </c>
      <c r="I10" s="27" t="s">
        <v>7</v>
      </c>
      <c r="J10" s="28" t="s">
        <v>8</v>
      </c>
      <c r="K10" s="171" t="s">
        <v>127</v>
      </c>
      <c r="L10" s="172"/>
      <c r="M10" s="188"/>
      <c r="N10" s="189"/>
      <c r="O10" s="183"/>
      <c r="Q10" s="26"/>
      <c r="R10" s="26"/>
    </row>
    <row r="11" spans="1:18" ht="60" customHeight="1">
      <c r="A11" s="154" t="s">
        <v>9</v>
      </c>
      <c r="B11" s="155"/>
      <c r="C11" s="47"/>
      <c r="D11" s="30"/>
      <c r="E11" s="30"/>
      <c r="F11" s="30"/>
      <c r="G11" s="48"/>
      <c r="H11" s="43">
        <v>15</v>
      </c>
      <c r="I11" s="65">
        <f>COUNTIF($C11:$G11,"参加")</f>
        <v>0</v>
      </c>
      <c r="J11" s="64">
        <f>$H11*$I11</f>
        <v>0</v>
      </c>
      <c r="K11" s="130"/>
      <c r="L11" s="131"/>
      <c r="M11" s="188"/>
      <c r="N11" s="189"/>
      <c r="O11" s="183"/>
      <c r="Q11" s="26" t="s">
        <v>23</v>
      </c>
      <c r="R11" s="26" t="s">
        <v>21</v>
      </c>
    </row>
    <row r="12" spans="1:18" ht="60" customHeight="1">
      <c r="A12" s="154" t="s">
        <v>10</v>
      </c>
      <c r="B12" s="155"/>
      <c r="C12" s="47"/>
      <c r="D12" s="30"/>
      <c r="E12" s="30"/>
      <c r="F12" s="30"/>
      <c r="G12" s="48"/>
      <c r="H12" s="43">
        <v>10</v>
      </c>
      <c r="I12" s="65">
        <f>COUNTIF($C12:$G12,"参加")</f>
        <v>0</v>
      </c>
      <c r="J12" s="64">
        <f t="shared" ref="J12:J19" si="0">$H12*$I12</f>
        <v>0</v>
      </c>
      <c r="K12" s="130"/>
      <c r="L12" s="131"/>
      <c r="M12" s="188"/>
      <c r="N12" s="189"/>
      <c r="O12" s="183"/>
    </row>
    <row r="13" spans="1:18" ht="60" customHeight="1">
      <c r="A13" s="154" t="s">
        <v>11</v>
      </c>
      <c r="B13" s="155"/>
      <c r="C13" s="47"/>
      <c r="D13" s="30"/>
      <c r="E13" s="30"/>
      <c r="F13" s="30"/>
      <c r="G13" s="48"/>
      <c r="H13" s="43">
        <v>10</v>
      </c>
      <c r="I13" s="65">
        <f>COUNTIF($C13:$G13,"参加")</f>
        <v>0</v>
      </c>
      <c r="J13" s="64">
        <f t="shared" si="0"/>
        <v>0</v>
      </c>
      <c r="K13" s="130"/>
      <c r="L13" s="131"/>
      <c r="M13" s="188"/>
      <c r="N13" s="189"/>
      <c r="O13" s="183"/>
    </row>
    <row r="14" spans="1:18" ht="60" customHeight="1">
      <c r="A14" s="154" t="s">
        <v>139</v>
      </c>
      <c r="B14" s="155"/>
      <c r="C14" s="47"/>
      <c r="D14" s="30"/>
      <c r="E14" s="30"/>
      <c r="F14" s="30"/>
      <c r="G14" s="48"/>
      <c r="H14" s="43">
        <v>10</v>
      </c>
      <c r="I14" s="65">
        <f t="shared" ref="I14:I18" si="1">COUNTIF($C14:$G14,"参加")</f>
        <v>0</v>
      </c>
      <c r="J14" s="64">
        <f t="shared" si="0"/>
        <v>0</v>
      </c>
      <c r="K14" s="119"/>
      <c r="L14" s="120"/>
      <c r="M14" s="188"/>
      <c r="N14" s="189"/>
      <c r="O14" s="183"/>
    </row>
    <row r="15" spans="1:18" ht="60" customHeight="1">
      <c r="A15" s="154" t="s">
        <v>140</v>
      </c>
      <c r="B15" s="155"/>
      <c r="C15" s="47"/>
      <c r="D15" s="30"/>
      <c r="E15" s="30"/>
      <c r="F15" s="30"/>
      <c r="G15" s="48"/>
      <c r="H15" s="43">
        <v>10</v>
      </c>
      <c r="I15" s="65">
        <f t="shared" si="1"/>
        <v>0</v>
      </c>
      <c r="J15" s="64">
        <f t="shared" si="0"/>
        <v>0</v>
      </c>
      <c r="K15" s="119"/>
      <c r="L15" s="120"/>
      <c r="M15" s="188"/>
      <c r="N15" s="189"/>
      <c r="O15" s="183"/>
    </row>
    <row r="16" spans="1:18" ht="60" customHeight="1">
      <c r="A16" s="154" t="s">
        <v>141</v>
      </c>
      <c r="B16" s="155"/>
      <c r="C16" s="47"/>
      <c r="D16" s="30"/>
      <c r="E16" s="30"/>
      <c r="F16" s="30"/>
      <c r="G16" s="48"/>
      <c r="H16" s="43">
        <v>10</v>
      </c>
      <c r="I16" s="65">
        <f t="shared" si="1"/>
        <v>0</v>
      </c>
      <c r="J16" s="64">
        <f t="shared" si="0"/>
        <v>0</v>
      </c>
      <c r="K16" s="119"/>
      <c r="L16" s="120"/>
      <c r="M16" s="188"/>
      <c r="N16" s="189"/>
      <c r="O16" s="183"/>
    </row>
    <row r="17" spans="1:15" ht="60" customHeight="1">
      <c r="A17" s="154" t="s">
        <v>142</v>
      </c>
      <c r="B17" s="155"/>
      <c r="C17" s="47"/>
      <c r="D17" s="30"/>
      <c r="E17" s="30"/>
      <c r="F17" s="30"/>
      <c r="G17" s="48"/>
      <c r="H17" s="43">
        <v>10</v>
      </c>
      <c r="I17" s="65">
        <f t="shared" si="1"/>
        <v>0</v>
      </c>
      <c r="J17" s="64">
        <f t="shared" si="0"/>
        <v>0</v>
      </c>
      <c r="K17" s="130"/>
      <c r="L17" s="131"/>
      <c r="M17" s="188"/>
      <c r="N17" s="189"/>
      <c r="O17" s="183"/>
    </row>
    <row r="18" spans="1:15" ht="60" customHeight="1">
      <c r="A18" s="154" t="s">
        <v>143</v>
      </c>
      <c r="B18" s="155"/>
      <c r="C18" s="47"/>
      <c r="D18" s="30"/>
      <c r="E18" s="30"/>
      <c r="F18" s="30"/>
      <c r="G18" s="48"/>
      <c r="H18" s="43">
        <v>10</v>
      </c>
      <c r="I18" s="65">
        <f t="shared" si="1"/>
        <v>0</v>
      </c>
      <c r="J18" s="64">
        <f t="shared" si="0"/>
        <v>0</v>
      </c>
      <c r="K18" s="119"/>
      <c r="L18" s="120"/>
      <c r="M18" s="188"/>
      <c r="N18" s="189"/>
      <c r="O18" s="183"/>
    </row>
    <row r="19" spans="1:15" ht="60" customHeight="1" thickBot="1">
      <c r="A19" s="154" t="s">
        <v>144</v>
      </c>
      <c r="B19" s="155"/>
      <c r="C19" s="49"/>
      <c r="D19" s="50"/>
      <c r="E19" s="50"/>
      <c r="F19" s="50"/>
      <c r="G19" s="51"/>
      <c r="H19" s="43">
        <v>10</v>
      </c>
      <c r="I19" s="65">
        <f>COUNTIF($C19:$G19,"参加")</f>
        <v>0</v>
      </c>
      <c r="J19" s="64">
        <f t="shared" si="0"/>
        <v>0</v>
      </c>
      <c r="K19" s="121"/>
      <c r="L19" s="122"/>
      <c r="M19" s="190"/>
      <c r="N19" s="191"/>
      <c r="O19" s="183"/>
    </row>
    <row r="20" spans="1:15" ht="60" customHeight="1">
      <c r="A20" s="156" t="s">
        <v>137</v>
      </c>
      <c r="B20" s="157"/>
      <c r="C20" s="158"/>
      <c r="D20" s="158"/>
      <c r="E20" s="158"/>
      <c r="F20" s="158"/>
      <c r="G20" s="158"/>
      <c r="H20" s="157"/>
      <c r="I20" s="157"/>
      <c r="J20" s="157"/>
      <c r="K20" s="158"/>
      <c r="L20" s="159"/>
      <c r="M20" s="160">
        <v>35</v>
      </c>
      <c r="N20" s="161"/>
      <c r="O20" s="183"/>
    </row>
    <row r="21" spans="1:15" ht="60" customHeight="1">
      <c r="A21" s="162" t="s">
        <v>133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35" t="s">
        <v>148</v>
      </c>
      <c r="O21" s="183"/>
    </row>
    <row r="22" spans="1:15" ht="60" customHeight="1" thickBot="1">
      <c r="A22" s="145" t="s">
        <v>130</v>
      </c>
      <c r="B22" s="148"/>
      <c r="C22" s="148"/>
      <c r="D22" s="148"/>
      <c r="E22" s="148"/>
      <c r="F22" s="148"/>
      <c r="G22" s="148"/>
      <c r="H22" s="124"/>
      <c r="I22" s="124"/>
      <c r="J22" s="124"/>
      <c r="K22" s="148"/>
      <c r="L22" s="165"/>
      <c r="M22" s="166" t="s">
        <v>151</v>
      </c>
      <c r="N22" s="168">
        <f>$M$24+$M$41+$M$54+$M$73</f>
        <v>0</v>
      </c>
      <c r="O22" s="183"/>
    </row>
    <row r="23" spans="1:15" ht="60" customHeight="1">
      <c r="A23" s="128" t="s">
        <v>138</v>
      </c>
      <c r="B23" s="170"/>
      <c r="C23" s="45" t="s">
        <v>24</v>
      </c>
      <c r="D23" s="45" t="s">
        <v>24</v>
      </c>
      <c r="E23" s="45" t="s">
        <v>24</v>
      </c>
      <c r="F23" s="45" t="s">
        <v>24</v>
      </c>
      <c r="G23" s="46" t="s">
        <v>24</v>
      </c>
      <c r="H23" s="43" t="s">
        <v>6</v>
      </c>
      <c r="I23" s="27" t="s">
        <v>7</v>
      </c>
      <c r="J23" s="28" t="s">
        <v>8</v>
      </c>
      <c r="K23" s="171" t="s">
        <v>127</v>
      </c>
      <c r="L23" s="172"/>
      <c r="M23" s="167"/>
      <c r="N23" s="168"/>
      <c r="O23" s="183"/>
    </row>
    <row r="24" spans="1:15" ht="60" customHeight="1">
      <c r="A24" s="119"/>
      <c r="B24" s="138"/>
      <c r="C24" s="30"/>
      <c r="D24" s="30"/>
      <c r="E24" s="30"/>
      <c r="F24" s="30"/>
      <c r="G24" s="48"/>
      <c r="H24" s="43">
        <v>10</v>
      </c>
      <c r="I24" s="65">
        <f t="shared" ref="I24:I39" si="2">COUNTIF($C24:$G24,"参加")</f>
        <v>0</v>
      </c>
      <c r="J24" s="64">
        <f>$H24*$I24</f>
        <v>0</v>
      </c>
      <c r="K24" s="130"/>
      <c r="L24" s="131"/>
      <c r="M24" s="112">
        <f>SUM($J$24:$J$39)</f>
        <v>0</v>
      </c>
      <c r="N24" s="168"/>
      <c r="O24" s="183"/>
    </row>
    <row r="25" spans="1:15" ht="60" customHeight="1">
      <c r="A25" s="119"/>
      <c r="B25" s="138"/>
      <c r="C25" s="30"/>
      <c r="D25" s="30"/>
      <c r="E25" s="30"/>
      <c r="F25" s="30"/>
      <c r="G25" s="48"/>
      <c r="H25" s="43">
        <v>10</v>
      </c>
      <c r="I25" s="65">
        <f t="shared" si="2"/>
        <v>0</v>
      </c>
      <c r="J25" s="64">
        <f t="shared" ref="J25:J27" si="3">$H25*$I25</f>
        <v>0</v>
      </c>
      <c r="K25" s="130"/>
      <c r="L25" s="131"/>
      <c r="M25" s="113"/>
      <c r="N25" s="168"/>
      <c r="O25" s="183"/>
    </row>
    <row r="26" spans="1:15" ht="60" customHeight="1">
      <c r="A26" s="119"/>
      <c r="B26" s="138"/>
      <c r="C26" s="30"/>
      <c r="D26" s="30"/>
      <c r="E26" s="30"/>
      <c r="F26" s="30"/>
      <c r="G26" s="48"/>
      <c r="H26" s="43">
        <v>10</v>
      </c>
      <c r="I26" s="65">
        <f t="shared" si="2"/>
        <v>0</v>
      </c>
      <c r="J26" s="64">
        <f t="shared" si="3"/>
        <v>0</v>
      </c>
      <c r="K26" s="119"/>
      <c r="L26" s="120"/>
      <c r="M26" s="113"/>
      <c r="N26" s="168"/>
      <c r="O26" s="183"/>
    </row>
    <row r="27" spans="1:15" ht="60" customHeight="1">
      <c r="A27" s="119"/>
      <c r="B27" s="138"/>
      <c r="C27" s="30"/>
      <c r="D27" s="30"/>
      <c r="E27" s="30"/>
      <c r="F27" s="30"/>
      <c r="G27" s="48"/>
      <c r="H27" s="43">
        <v>10</v>
      </c>
      <c r="I27" s="65">
        <f t="shared" si="2"/>
        <v>0</v>
      </c>
      <c r="J27" s="64">
        <f t="shared" si="3"/>
        <v>0</v>
      </c>
      <c r="K27" s="119"/>
      <c r="L27" s="120"/>
      <c r="M27" s="113"/>
      <c r="N27" s="168"/>
      <c r="O27" s="183"/>
    </row>
    <row r="28" spans="1:15" ht="60" customHeight="1">
      <c r="A28" s="119"/>
      <c r="B28" s="138"/>
      <c r="C28" s="30"/>
      <c r="D28" s="30"/>
      <c r="E28" s="30"/>
      <c r="F28" s="30"/>
      <c r="G28" s="48"/>
      <c r="H28" s="43">
        <v>10</v>
      </c>
      <c r="I28" s="65">
        <f t="shared" si="2"/>
        <v>0</v>
      </c>
      <c r="J28" s="64">
        <f>$H28*$I28</f>
        <v>0</v>
      </c>
      <c r="K28" s="119"/>
      <c r="L28" s="120"/>
      <c r="M28" s="113"/>
      <c r="N28" s="168"/>
      <c r="O28" s="183"/>
    </row>
    <row r="29" spans="1:15" ht="60" customHeight="1">
      <c r="A29" s="119"/>
      <c r="B29" s="138"/>
      <c r="C29" s="30"/>
      <c r="D29" s="30"/>
      <c r="E29" s="30"/>
      <c r="F29" s="30"/>
      <c r="G29" s="48"/>
      <c r="H29" s="43">
        <v>10</v>
      </c>
      <c r="I29" s="65">
        <f t="shared" si="2"/>
        <v>0</v>
      </c>
      <c r="J29" s="64">
        <f t="shared" ref="J29:J31" si="4">$H29*$I29</f>
        <v>0</v>
      </c>
      <c r="K29" s="119"/>
      <c r="L29" s="120"/>
      <c r="M29" s="113"/>
      <c r="N29" s="168"/>
      <c r="O29" s="183"/>
    </row>
    <row r="30" spans="1:15" ht="60" customHeight="1">
      <c r="A30" s="119"/>
      <c r="B30" s="138"/>
      <c r="C30" s="30"/>
      <c r="D30" s="30"/>
      <c r="E30" s="30"/>
      <c r="F30" s="30"/>
      <c r="G30" s="48"/>
      <c r="H30" s="43">
        <v>10</v>
      </c>
      <c r="I30" s="65">
        <f t="shared" si="2"/>
        <v>0</v>
      </c>
      <c r="J30" s="64">
        <f t="shared" si="4"/>
        <v>0</v>
      </c>
      <c r="K30" s="119"/>
      <c r="L30" s="120"/>
      <c r="M30" s="113"/>
      <c r="N30" s="168"/>
      <c r="O30" s="183"/>
    </row>
    <row r="31" spans="1:15" ht="60" customHeight="1">
      <c r="A31" s="119"/>
      <c r="B31" s="138"/>
      <c r="C31" s="30"/>
      <c r="D31" s="30"/>
      <c r="E31" s="30"/>
      <c r="F31" s="30"/>
      <c r="G31" s="48"/>
      <c r="H31" s="43">
        <v>10</v>
      </c>
      <c r="I31" s="65">
        <f t="shared" si="2"/>
        <v>0</v>
      </c>
      <c r="J31" s="64">
        <f t="shared" si="4"/>
        <v>0</v>
      </c>
      <c r="K31" s="119"/>
      <c r="L31" s="120"/>
      <c r="M31" s="113"/>
      <c r="N31" s="168"/>
      <c r="O31" s="183"/>
    </row>
    <row r="32" spans="1:15" ht="60" customHeight="1">
      <c r="A32" s="119"/>
      <c r="B32" s="138"/>
      <c r="C32" s="30"/>
      <c r="D32" s="30"/>
      <c r="E32" s="30"/>
      <c r="F32" s="30"/>
      <c r="G32" s="48"/>
      <c r="H32" s="43">
        <v>10</v>
      </c>
      <c r="I32" s="65">
        <f t="shared" si="2"/>
        <v>0</v>
      </c>
      <c r="J32" s="64">
        <f>$H32*$I32</f>
        <v>0</v>
      </c>
      <c r="K32" s="119"/>
      <c r="L32" s="120"/>
      <c r="M32" s="113"/>
      <c r="N32" s="168"/>
      <c r="O32" s="183"/>
    </row>
    <row r="33" spans="1:20" ht="60" customHeight="1">
      <c r="A33" s="119"/>
      <c r="B33" s="138"/>
      <c r="C33" s="30"/>
      <c r="D33" s="30"/>
      <c r="E33" s="30"/>
      <c r="F33" s="30"/>
      <c r="G33" s="48"/>
      <c r="H33" s="43">
        <v>10</v>
      </c>
      <c r="I33" s="65">
        <f t="shared" si="2"/>
        <v>0</v>
      </c>
      <c r="J33" s="64">
        <f t="shared" ref="J33:J35" si="5">$H33*$I33</f>
        <v>0</v>
      </c>
      <c r="K33" s="119"/>
      <c r="L33" s="120"/>
      <c r="M33" s="113"/>
      <c r="N33" s="168"/>
      <c r="O33" s="183"/>
    </row>
    <row r="34" spans="1:20" ht="60" customHeight="1">
      <c r="A34" s="119"/>
      <c r="B34" s="138"/>
      <c r="C34" s="30"/>
      <c r="D34" s="30"/>
      <c r="E34" s="30"/>
      <c r="F34" s="30"/>
      <c r="G34" s="48"/>
      <c r="H34" s="43">
        <v>10</v>
      </c>
      <c r="I34" s="65">
        <f t="shared" si="2"/>
        <v>0</v>
      </c>
      <c r="J34" s="64">
        <f t="shared" si="5"/>
        <v>0</v>
      </c>
      <c r="K34" s="119"/>
      <c r="L34" s="120"/>
      <c r="M34" s="113"/>
      <c r="N34" s="168"/>
      <c r="O34" s="183"/>
    </row>
    <row r="35" spans="1:20" ht="60" customHeight="1">
      <c r="A35" s="119"/>
      <c r="B35" s="138"/>
      <c r="C35" s="30"/>
      <c r="D35" s="30"/>
      <c r="E35" s="30"/>
      <c r="F35" s="30"/>
      <c r="G35" s="48"/>
      <c r="H35" s="43">
        <v>10</v>
      </c>
      <c r="I35" s="65">
        <f t="shared" si="2"/>
        <v>0</v>
      </c>
      <c r="J35" s="64">
        <f t="shared" si="5"/>
        <v>0</v>
      </c>
      <c r="K35" s="119"/>
      <c r="L35" s="120"/>
      <c r="M35" s="113"/>
      <c r="N35" s="168"/>
      <c r="O35" s="183"/>
    </row>
    <row r="36" spans="1:20" ht="60" customHeight="1">
      <c r="A36" s="119"/>
      <c r="B36" s="138"/>
      <c r="C36" s="30"/>
      <c r="D36" s="30"/>
      <c r="E36" s="30"/>
      <c r="F36" s="30"/>
      <c r="G36" s="48"/>
      <c r="H36" s="43">
        <v>10</v>
      </c>
      <c r="I36" s="65">
        <f t="shared" si="2"/>
        <v>0</v>
      </c>
      <c r="J36" s="64">
        <f>$H36*$I36</f>
        <v>0</v>
      </c>
      <c r="K36" s="119"/>
      <c r="L36" s="120"/>
      <c r="M36" s="113"/>
      <c r="N36" s="168"/>
      <c r="O36" s="183"/>
    </row>
    <row r="37" spans="1:20" ht="60" customHeight="1">
      <c r="A37" s="119"/>
      <c r="B37" s="138"/>
      <c r="C37" s="30"/>
      <c r="D37" s="30"/>
      <c r="E37" s="30"/>
      <c r="F37" s="30"/>
      <c r="G37" s="48"/>
      <c r="H37" s="43">
        <v>10</v>
      </c>
      <c r="I37" s="65">
        <f t="shared" si="2"/>
        <v>0</v>
      </c>
      <c r="J37" s="64">
        <f t="shared" ref="J37:J39" si="6">$H37*$I37</f>
        <v>0</v>
      </c>
      <c r="K37" s="119"/>
      <c r="L37" s="120"/>
      <c r="M37" s="113"/>
      <c r="N37" s="168"/>
      <c r="O37" s="183"/>
    </row>
    <row r="38" spans="1:20" ht="60" customHeight="1">
      <c r="A38" s="119"/>
      <c r="B38" s="138"/>
      <c r="C38" s="30"/>
      <c r="D38" s="30"/>
      <c r="E38" s="30"/>
      <c r="F38" s="30"/>
      <c r="G38" s="48"/>
      <c r="H38" s="43">
        <v>10</v>
      </c>
      <c r="I38" s="65">
        <f t="shared" si="2"/>
        <v>0</v>
      </c>
      <c r="J38" s="64">
        <f t="shared" si="6"/>
        <v>0</v>
      </c>
      <c r="K38" s="119"/>
      <c r="L38" s="120"/>
      <c r="M38" s="113"/>
      <c r="N38" s="168"/>
      <c r="O38" s="183"/>
    </row>
    <row r="39" spans="1:20" ht="60" customHeight="1" thickBot="1">
      <c r="A39" s="121"/>
      <c r="B39" s="140"/>
      <c r="C39" s="50"/>
      <c r="D39" s="50"/>
      <c r="E39" s="50"/>
      <c r="F39" s="50"/>
      <c r="G39" s="51"/>
      <c r="H39" s="43">
        <v>10</v>
      </c>
      <c r="I39" s="66">
        <f t="shared" si="2"/>
        <v>0</v>
      </c>
      <c r="J39" s="64">
        <f t="shared" si="6"/>
        <v>0</v>
      </c>
      <c r="K39" s="121"/>
      <c r="L39" s="122"/>
      <c r="M39" s="114"/>
      <c r="N39" s="168"/>
      <c r="O39" s="183"/>
    </row>
    <row r="40" spans="1:20" ht="60" customHeight="1" thickBot="1">
      <c r="A40" s="211" t="s">
        <v>30</v>
      </c>
      <c r="B40" s="125"/>
      <c r="C40" s="125"/>
      <c r="D40" s="125"/>
      <c r="E40" s="125"/>
      <c r="F40" s="125"/>
      <c r="G40" s="134"/>
      <c r="H40" s="145" t="s">
        <v>47</v>
      </c>
      <c r="I40" s="146" t="s">
        <v>46</v>
      </c>
      <c r="J40" s="148" t="s">
        <v>48</v>
      </c>
      <c r="K40" s="149" t="s">
        <v>128</v>
      </c>
      <c r="L40" s="150"/>
      <c r="M40" s="24" t="s">
        <v>152</v>
      </c>
      <c r="N40" s="168"/>
      <c r="O40" s="183"/>
    </row>
    <row r="41" spans="1:20" ht="60" customHeight="1">
      <c r="A41" s="54" t="s">
        <v>31</v>
      </c>
      <c r="B41" s="55" t="s">
        <v>35</v>
      </c>
      <c r="C41" s="55" t="s">
        <v>43</v>
      </c>
      <c r="D41" s="55" t="s">
        <v>38</v>
      </c>
      <c r="E41" s="153" t="s">
        <v>39</v>
      </c>
      <c r="F41" s="135"/>
      <c r="G41" s="129"/>
      <c r="H41" s="133"/>
      <c r="I41" s="147"/>
      <c r="J41" s="133"/>
      <c r="K41" s="151"/>
      <c r="L41" s="152"/>
      <c r="M41" s="112">
        <f>SUM($J$42:$J$52)</f>
        <v>0</v>
      </c>
      <c r="N41" s="168"/>
      <c r="O41" s="183"/>
      <c r="Q41" s="26"/>
      <c r="R41" s="26" t="s">
        <v>31</v>
      </c>
      <c r="S41" s="26"/>
    </row>
    <row r="42" spans="1:20" ht="100.05" customHeight="1">
      <c r="A42" s="47"/>
      <c r="B42" s="27"/>
      <c r="C42" s="92"/>
      <c r="D42" s="27"/>
      <c r="E42" s="138"/>
      <c r="F42" s="139"/>
      <c r="G42" s="116"/>
      <c r="H42" s="29">
        <v>10</v>
      </c>
      <c r="I42" s="67"/>
      <c r="J42" s="69">
        <f>H42*COUNTIF(I42:I42,"実施")</f>
        <v>0</v>
      </c>
      <c r="K42" s="130"/>
      <c r="L42" s="131"/>
      <c r="M42" s="113"/>
      <c r="N42" s="168"/>
      <c r="O42" s="183"/>
      <c r="Q42" s="26"/>
      <c r="R42" s="26" t="s">
        <v>32</v>
      </c>
      <c r="S42" s="26"/>
      <c r="T42" s="26" t="s">
        <v>45</v>
      </c>
    </row>
    <row r="43" spans="1:20" ht="100.05" customHeight="1">
      <c r="A43" s="47"/>
      <c r="B43" s="21"/>
      <c r="C43" s="27"/>
      <c r="D43" s="27"/>
      <c r="E43" s="138"/>
      <c r="F43" s="139"/>
      <c r="G43" s="116"/>
      <c r="H43" s="29">
        <v>10</v>
      </c>
      <c r="I43" s="67"/>
      <c r="J43" s="69">
        <f t="shared" ref="J43:J52" si="7">H43*COUNTIF(I43:I43,"実施")</f>
        <v>0</v>
      </c>
      <c r="K43" s="119"/>
      <c r="L43" s="120"/>
      <c r="M43" s="113"/>
      <c r="N43" s="168"/>
      <c r="O43" s="183"/>
      <c r="Q43" s="26"/>
      <c r="R43" s="26" t="s">
        <v>33</v>
      </c>
      <c r="S43" s="26"/>
    </row>
    <row r="44" spans="1:20" ht="100.05" customHeight="1">
      <c r="A44" s="47"/>
      <c r="B44" s="27"/>
      <c r="C44" s="27"/>
      <c r="D44" s="27"/>
      <c r="E44" s="138"/>
      <c r="F44" s="139"/>
      <c r="G44" s="116"/>
      <c r="H44" s="29">
        <v>10</v>
      </c>
      <c r="I44" s="67"/>
      <c r="J44" s="69">
        <f t="shared" si="7"/>
        <v>0</v>
      </c>
      <c r="K44" s="119"/>
      <c r="L44" s="120"/>
      <c r="M44" s="113"/>
      <c r="N44" s="168"/>
      <c r="O44" s="183"/>
      <c r="Q44" s="26"/>
      <c r="R44" s="26" t="s">
        <v>34</v>
      </c>
      <c r="S44" s="26"/>
    </row>
    <row r="45" spans="1:20" ht="100.05" customHeight="1">
      <c r="A45" s="47"/>
      <c r="B45" s="27"/>
      <c r="C45" s="27"/>
      <c r="D45" s="27"/>
      <c r="E45" s="138"/>
      <c r="F45" s="139"/>
      <c r="G45" s="116"/>
      <c r="H45" s="29">
        <v>10</v>
      </c>
      <c r="I45" s="67"/>
      <c r="J45" s="69">
        <f t="shared" si="7"/>
        <v>0</v>
      </c>
      <c r="K45" s="119"/>
      <c r="L45" s="120"/>
      <c r="M45" s="113"/>
      <c r="N45" s="168"/>
      <c r="O45" s="183"/>
      <c r="Q45" s="26"/>
      <c r="R45" s="26" t="s">
        <v>36</v>
      </c>
      <c r="S45" s="26"/>
    </row>
    <row r="46" spans="1:20" ht="100.05" customHeight="1">
      <c r="A46" s="47"/>
      <c r="B46" s="27"/>
      <c r="C46" s="27"/>
      <c r="D46" s="27"/>
      <c r="E46" s="138"/>
      <c r="F46" s="139"/>
      <c r="G46" s="116"/>
      <c r="H46" s="29">
        <v>10</v>
      </c>
      <c r="I46" s="67"/>
      <c r="J46" s="69">
        <f t="shared" si="7"/>
        <v>0</v>
      </c>
      <c r="K46" s="119"/>
      <c r="L46" s="120"/>
      <c r="M46" s="113"/>
      <c r="N46" s="168"/>
      <c r="O46" s="183"/>
      <c r="Q46" s="26"/>
      <c r="R46" s="26" t="s">
        <v>37</v>
      </c>
      <c r="S46" s="26"/>
    </row>
    <row r="47" spans="1:20" ht="100.05" customHeight="1">
      <c r="A47" s="47"/>
      <c r="B47" s="27"/>
      <c r="C47" s="27"/>
      <c r="D47" s="27"/>
      <c r="E47" s="138"/>
      <c r="F47" s="139"/>
      <c r="G47" s="116"/>
      <c r="H47" s="29">
        <v>10</v>
      </c>
      <c r="I47" s="67"/>
      <c r="J47" s="69">
        <f t="shared" si="7"/>
        <v>0</v>
      </c>
      <c r="K47" s="119"/>
      <c r="L47" s="120"/>
      <c r="M47" s="113"/>
      <c r="N47" s="168"/>
      <c r="O47" s="183"/>
      <c r="Q47" s="26"/>
      <c r="R47" s="26" t="s">
        <v>40</v>
      </c>
      <c r="S47" s="26"/>
    </row>
    <row r="48" spans="1:20" ht="100.05" customHeight="1">
      <c r="A48" s="47"/>
      <c r="B48" s="27"/>
      <c r="C48" s="27"/>
      <c r="D48" s="27"/>
      <c r="E48" s="138"/>
      <c r="F48" s="139"/>
      <c r="G48" s="116"/>
      <c r="H48" s="29">
        <v>10</v>
      </c>
      <c r="I48" s="67"/>
      <c r="J48" s="69">
        <f t="shared" si="7"/>
        <v>0</v>
      </c>
      <c r="K48" s="119"/>
      <c r="L48" s="120"/>
      <c r="M48" s="113"/>
      <c r="N48" s="168"/>
      <c r="O48" s="183"/>
      <c r="Q48" s="26"/>
      <c r="R48" s="26" t="s">
        <v>41</v>
      </c>
      <c r="S48" s="26"/>
    </row>
    <row r="49" spans="1:22" ht="100.05" customHeight="1">
      <c r="A49" s="47"/>
      <c r="B49" s="27"/>
      <c r="C49" s="27"/>
      <c r="D49" s="27"/>
      <c r="E49" s="138"/>
      <c r="F49" s="139"/>
      <c r="G49" s="116"/>
      <c r="H49" s="29">
        <v>10</v>
      </c>
      <c r="I49" s="67"/>
      <c r="J49" s="69">
        <f t="shared" si="7"/>
        <v>0</v>
      </c>
      <c r="K49" s="119"/>
      <c r="L49" s="120"/>
      <c r="M49" s="113"/>
      <c r="N49" s="168"/>
      <c r="O49" s="183"/>
      <c r="Q49" s="26"/>
      <c r="R49" s="26" t="s">
        <v>42</v>
      </c>
      <c r="S49" s="26"/>
    </row>
    <row r="50" spans="1:22" ht="100.05" customHeight="1">
      <c r="A50" s="47"/>
      <c r="B50" s="27"/>
      <c r="C50" s="27"/>
      <c r="D50" s="27"/>
      <c r="E50" s="138"/>
      <c r="F50" s="139"/>
      <c r="G50" s="116"/>
      <c r="H50" s="29">
        <v>10</v>
      </c>
      <c r="I50" s="67"/>
      <c r="J50" s="69">
        <f t="shared" si="7"/>
        <v>0</v>
      </c>
      <c r="K50" s="119"/>
      <c r="L50" s="120"/>
      <c r="M50" s="113"/>
      <c r="N50" s="168"/>
      <c r="O50" s="183"/>
      <c r="Q50" s="26"/>
      <c r="R50" s="26" t="s">
        <v>44</v>
      </c>
      <c r="S50" s="26"/>
    </row>
    <row r="51" spans="1:22" ht="100.05" customHeight="1">
      <c r="A51" s="47"/>
      <c r="B51" s="27"/>
      <c r="C51" s="27"/>
      <c r="D51" s="27"/>
      <c r="E51" s="138"/>
      <c r="F51" s="139"/>
      <c r="G51" s="116"/>
      <c r="H51" s="29">
        <v>10</v>
      </c>
      <c r="I51" s="67"/>
      <c r="J51" s="69">
        <f t="shared" si="7"/>
        <v>0</v>
      </c>
      <c r="K51" s="119"/>
      <c r="L51" s="120"/>
      <c r="M51" s="113"/>
      <c r="N51" s="168"/>
      <c r="O51" s="183"/>
      <c r="Q51" s="26"/>
      <c r="R51" s="26"/>
      <c r="S51" s="26"/>
    </row>
    <row r="52" spans="1:22" ht="100.05" customHeight="1" thickBot="1">
      <c r="A52" s="49"/>
      <c r="B52" s="58"/>
      <c r="C52" s="58"/>
      <c r="D52" s="58"/>
      <c r="E52" s="140"/>
      <c r="F52" s="141"/>
      <c r="G52" s="118"/>
      <c r="H52" s="29">
        <v>10</v>
      </c>
      <c r="I52" s="68"/>
      <c r="J52" s="69">
        <f t="shared" si="7"/>
        <v>0</v>
      </c>
      <c r="K52" s="121"/>
      <c r="L52" s="122"/>
      <c r="M52" s="114"/>
      <c r="N52" s="168"/>
      <c r="O52" s="183"/>
      <c r="Q52" s="26"/>
      <c r="R52" s="26"/>
      <c r="S52" s="26"/>
    </row>
    <row r="53" spans="1:22" ht="60" customHeight="1" thickBot="1">
      <c r="A53" s="185" t="s">
        <v>51</v>
      </c>
      <c r="B53" s="133"/>
      <c r="C53" s="125"/>
      <c r="D53" s="125"/>
      <c r="E53" s="125"/>
      <c r="F53" s="125"/>
      <c r="G53" s="125"/>
      <c r="H53" s="124"/>
      <c r="I53" s="133"/>
      <c r="J53" s="124"/>
      <c r="K53" s="125"/>
      <c r="L53" s="134"/>
      <c r="M53" s="25" t="s">
        <v>153</v>
      </c>
      <c r="N53" s="168"/>
      <c r="O53" s="183"/>
      <c r="Q53" s="26"/>
      <c r="R53" s="26"/>
      <c r="S53" s="26"/>
    </row>
    <row r="54" spans="1:22" ht="60" customHeight="1">
      <c r="A54" s="25" t="s">
        <v>91</v>
      </c>
      <c r="B54" s="22" t="s">
        <v>90</v>
      </c>
      <c r="C54" s="128" t="s">
        <v>125</v>
      </c>
      <c r="D54" s="135"/>
      <c r="E54" s="135"/>
      <c r="F54" s="135"/>
      <c r="G54" s="129"/>
      <c r="H54" s="24" t="s">
        <v>47</v>
      </c>
      <c r="I54" s="25" t="s">
        <v>46</v>
      </c>
      <c r="J54" s="22" t="s">
        <v>48</v>
      </c>
      <c r="K54" s="128" t="s">
        <v>128</v>
      </c>
      <c r="L54" s="129"/>
      <c r="M54" s="112">
        <f>SUM($J$55:$J$70)</f>
        <v>0</v>
      </c>
      <c r="N54" s="168"/>
      <c r="O54" s="183"/>
      <c r="Q54" s="26"/>
      <c r="R54" s="26"/>
      <c r="S54" s="26"/>
    </row>
    <row r="55" spans="1:22" ht="60" customHeight="1">
      <c r="A55" s="40" t="s">
        <v>50</v>
      </c>
      <c r="B55" s="28" t="s">
        <v>149</v>
      </c>
      <c r="C55" s="47"/>
      <c r="D55" s="30"/>
      <c r="E55" s="30"/>
      <c r="F55" s="30"/>
      <c r="G55" s="48"/>
      <c r="H55" s="43">
        <v>5</v>
      </c>
      <c r="I55" s="65">
        <f>COUNTIF(C55:G55,"理事・代議員")/5</f>
        <v>0</v>
      </c>
      <c r="J55" s="64" cm="1">
        <f t="array" ref="J55">_xlfn.IFS(I55:I55&gt;=0.4,1,I55:I55&lt;0.4,0)</f>
        <v>0</v>
      </c>
      <c r="K55" s="119"/>
      <c r="L55" s="120"/>
      <c r="M55" s="113"/>
      <c r="N55" s="168"/>
      <c r="O55" s="183"/>
      <c r="Q55" s="26"/>
      <c r="R55" s="26" t="s">
        <v>50</v>
      </c>
      <c r="S55" s="26"/>
    </row>
    <row r="56" spans="1:22" ht="60" customHeight="1">
      <c r="A56" s="25" t="s">
        <v>92</v>
      </c>
      <c r="B56" s="22" t="s">
        <v>38</v>
      </c>
      <c r="C56" s="136" t="s">
        <v>89</v>
      </c>
      <c r="D56" s="124"/>
      <c r="E56" s="124"/>
      <c r="F56" s="124"/>
      <c r="G56" s="137"/>
      <c r="H56" s="24" t="s">
        <v>47</v>
      </c>
      <c r="I56" s="25" t="s">
        <v>46</v>
      </c>
      <c r="J56" s="22" t="s">
        <v>48</v>
      </c>
      <c r="K56" s="136" t="s">
        <v>128</v>
      </c>
      <c r="L56" s="137"/>
      <c r="M56" s="113"/>
      <c r="N56" s="168"/>
      <c r="O56" s="183"/>
      <c r="Q56" s="26"/>
      <c r="R56" s="26" t="s">
        <v>49</v>
      </c>
      <c r="S56" s="26"/>
    </row>
    <row r="57" spans="1:22" ht="60" customHeight="1">
      <c r="A57" s="40" t="s">
        <v>59</v>
      </c>
      <c r="B57" s="53" t="s">
        <v>58</v>
      </c>
      <c r="C57" s="47"/>
      <c r="D57" s="30"/>
      <c r="E57" s="30"/>
      <c r="F57" s="30"/>
      <c r="G57" s="48"/>
      <c r="H57" s="43">
        <v>15</v>
      </c>
      <c r="I57" s="65">
        <f t="shared" ref="I57:I70" si="8">COUNTIF($C57:$G57,"実施")</f>
        <v>0</v>
      </c>
      <c r="J57" s="64">
        <f t="shared" ref="J57:J77" si="9">$H57*$I57</f>
        <v>0</v>
      </c>
      <c r="K57" s="119"/>
      <c r="L57" s="120"/>
      <c r="M57" s="113"/>
      <c r="N57" s="168"/>
      <c r="O57" s="183"/>
      <c r="Q57" s="26"/>
      <c r="R57" s="26"/>
      <c r="S57" s="26"/>
    </row>
    <row r="58" spans="1:22" ht="60" customHeight="1">
      <c r="A58" s="40" t="s">
        <v>59</v>
      </c>
      <c r="B58" s="53" t="s">
        <v>64</v>
      </c>
      <c r="C58" s="47"/>
      <c r="D58" s="30"/>
      <c r="E58" s="30"/>
      <c r="F58" s="30"/>
      <c r="G58" s="48"/>
      <c r="H58" s="43">
        <v>10</v>
      </c>
      <c r="I58" s="65">
        <f t="shared" si="8"/>
        <v>0</v>
      </c>
      <c r="J58" s="64">
        <f t="shared" si="9"/>
        <v>0</v>
      </c>
      <c r="K58" s="119"/>
      <c r="L58" s="120"/>
      <c r="M58" s="113"/>
      <c r="N58" s="168"/>
      <c r="O58" s="183"/>
      <c r="Q58" s="26"/>
      <c r="R58" s="26"/>
      <c r="S58" s="26"/>
    </row>
    <row r="59" spans="1:22" ht="60" customHeight="1">
      <c r="A59" s="40" t="s">
        <v>53</v>
      </c>
      <c r="B59" s="53" t="s">
        <v>60</v>
      </c>
      <c r="C59" s="47"/>
      <c r="D59" s="30"/>
      <c r="E59" s="30"/>
      <c r="F59" s="30"/>
      <c r="G59" s="48"/>
      <c r="H59" s="43">
        <v>15</v>
      </c>
      <c r="I59" s="65">
        <f t="shared" si="8"/>
        <v>0</v>
      </c>
      <c r="J59" s="64">
        <f t="shared" si="9"/>
        <v>0</v>
      </c>
      <c r="K59" s="119"/>
      <c r="L59" s="120"/>
      <c r="M59" s="113"/>
      <c r="N59" s="168"/>
      <c r="O59" s="183"/>
    </row>
    <row r="60" spans="1:22" ht="60" customHeight="1">
      <c r="A60" s="40" t="s">
        <v>61</v>
      </c>
      <c r="B60" s="53" t="s">
        <v>65</v>
      </c>
      <c r="C60" s="47"/>
      <c r="D60" s="30"/>
      <c r="E60" s="30"/>
      <c r="F60" s="30"/>
      <c r="G60" s="48"/>
      <c r="H60" s="43">
        <v>10</v>
      </c>
      <c r="I60" s="65">
        <f t="shared" si="8"/>
        <v>0</v>
      </c>
      <c r="J60" s="64">
        <f t="shared" si="9"/>
        <v>0</v>
      </c>
      <c r="K60" s="119"/>
      <c r="L60" s="120"/>
      <c r="M60" s="113"/>
      <c r="N60" s="168"/>
      <c r="O60" s="183"/>
    </row>
    <row r="61" spans="1:22" ht="60" customHeight="1">
      <c r="A61" s="40" t="s">
        <v>54</v>
      </c>
      <c r="B61" s="53" t="s">
        <v>63</v>
      </c>
      <c r="C61" s="47"/>
      <c r="D61" s="30"/>
      <c r="E61" s="30"/>
      <c r="F61" s="30"/>
      <c r="G61" s="48"/>
      <c r="H61" s="43">
        <v>15</v>
      </c>
      <c r="I61" s="65">
        <f t="shared" si="8"/>
        <v>0</v>
      </c>
      <c r="J61" s="64">
        <f t="shared" si="9"/>
        <v>0</v>
      </c>
      <c r="K61" s="119"/>
      <c r="L61" s="120"/>
      <c r="M61" s="113"/>
      <c r="N61" s="168"/>
      <c r="O61" s="183"/>
      <c r="R61" s="127" t="s">
        <v>12</v>
      </c>
      <c r="S61" s="127"/>
      <c r="T61" s="127"/>
      <c r="V61" s="19" t="s">
        <v>52</v>
      </c>
    </row>
    <row r="62" spans="1:22" ht="60" customHeight="1">
      <c r="A62" s="40" t="s">
        <v>62</v>
      </c>
      <c r="B62" s="53" t="s">
        <v>65</v>
      </c>
      <c r="C62" s="47"/>
      <c r="D62" s="30"/>
      <c r="E62" s="30"/>
      <c r="F62" s="30"/>
      <c r="G62" s="48"/>
      <c r="H62" s="43">
        <v>10</v>
      </c>
      <c r="I62" s="65">
        <f t="shared" si="8"/>
        <v>0</v>
      </c>
      <c r="J62" s="64">
        <f t="shared" si="9"/>
        <v>0</v>
      </c>
      <c r="K62" s="119"/>
      <c r="L62" s="120"/>
      <c r="M62" s="113"/>
      <c r="N62" s="168"/>
      <c r="O62" s="183"/>
      <c r="R62" s="127" t="s">
        <v>13</v>
      </c>
      <c r="S62" s="127"/>
      <c r="T62" s="127"/>
      <c r="V62" s="19" t="s">
        <v>53</v>
      </c>
    </row>
    <row r="63" spans="1:22" ht="60" customHeight="1">
      <c r="A63" s="40" t="s">
        <v>66</v>
      </c>
      <c r="B63" s="53" t="s">
        <v>60</v>
      </c>
      <c r="C63" s="47"/>
      <c r="D63" s="30"/>
      <c r="E63" s="30"/>
      <c r="F63" s="30"/>
      <c r="G63" s="48"/>
      <c r="H63" s="43">
        <v>15</v>
      </c>
      <c r="I63" s="65">
        <f t="shared" si="8"/>
        <v>0</v>
      </c>
      <c r="J63" s="64">
        <f t="shared" si="9"/>
        <v>0</v>
      </c>
      <c r="K63" s="119"/>
      <c r="L63" s="120"/>
      <c r="M63" s="113"/>
      <c r="N63" s="168"/>
      <c r="O63" s="183"/>
      <c r="R63" s="127" t="s">
        <v>14</v>
      </c>
      <c r="S63" s="127"/>
      <c r="T63" s="127"/>
      <c r="V63" s="19" t="s">
        <v>54</v>
      </c>
    </row>
    <row r="64" spans="1:22" ht="60" customHeight="1">
      <c r="A64" s="40" t="s">
        <v>67</v>
      </c>
      <c r="B64" s="53" t="s">
        <v>65</v>
      </c>
      <c r="C64" s="47"/>
      <c r="D64" s="30"/>
      <c r="E64" s="30"/>
      <c r="F64" s="30"/>
      <c r="G64" s="48"/>
      <c r="H64" s="43">
        <v>10</v>
      </c>
      <c r="I64" s="65">
        <f t="shared" si="8"/>
        <v>0</v>
      </c>
      <c r="J64" s="64">
        <f t="shared" si="9"/>
        <v>0</v>
      </c>
      <c r="K64" s="130"/>
      <c r="L64" s="131"/>
      <c r="M64" s="113"/>
      <c r="N64" s="168"/>
      <c r="O64" s="183"/>
      <c r="R64" s="127" t="s">
        <v>15</v>
      </c>
      <c r="S64" s="127"/>
      <c r="T64" s="127"/>
      <c r="V64" s="19" t="s">
        <v>55</v>
      </c>
    </row>
    <row r="65" spans="1:22" ht="60" customHeight="1">
      <c r="A65" s="40" t="s">
        <v>69</v>
      </c>
      <c r="B65" s="53" t="s">
        <v>70</v>
      </c>
      <c r="C65" s="47"/>
      <c r="D65" s="30"/>
      <c r="E65" s="30"/>
      <c r="F65" s="30"/>
      <c r="G65" s="48"/>
      <c r="H65" s="43">
        <v>15</v>
      </c>
      <c r="I65" s="65">
        <f t="shared" si="8"/>
        <v>0</v>
      </c>
      <c r="J65" s="64">
        <f t="shared" si="9"/>
        <v>0</v>
      </c>
      <c r="K65" s="119"/>
      <c r="L65" s="120"/>
      <c r="M65" s="113"/>
      <c r="N65" s="168"/>
      <c r="O65" s="183"/>
      <c r="R65" s="31"/>
      <c r="S65" s="31"/>
      <c r="T65" s="31"/>
    </row>
    <row r="66" spans="1:22" ht="60" customHeight="1">
      <c r="A66" s="40" t="s">
        <v>71</v>
      </c>
      <c r="B66" s="53" t="s">
        <v>65</v>
      </c>
      <c r="C66" s="47"/>
      <c r="D66" s="30"/>
      <c r="E66" s="30"/>
      <c r="F66" s="30"/>
      <c r="G66" s="48"/>
      <c r="H66" s="43">
        <v>10</v>
      </c>
      <c r="I66" s="65">
        <f t="shared" si="8"/>
        <v>0</v>
      </c>
      <c r="J66" s="64">
        <f t="shared" si="9"/>
        <v>0</v>
      </c>
      <c r="K66" s="119"/>
      <c r="L66" s="120"/>
      <c r="M66" s="113"/>
      <c r="N66" s="168"/>
      <c r="O66" s="183"/>
      <c r="R66" s="31"/>
      <c r="S66" s="31"/>
      <c r="T66" s="31"/>
    </row>
    <row r="67" spans="1:22" ht="60" customHeight="1">
      <c r="A67" s="40" t="s">
        <v>72</v>
      </c>
      <c r="B67" s="53" t="s">
        <v>68</v>
      </c>
      <c r="C67" s="47"/>
      <c r="D67" s="30"/>
      <c r="E67" s="30"/>
      <c r="F67" s="30"/>
      <c r="G67" s="48"/>
      <c r="H67" s="43">
        <v>10</v>
      </c>
      <c r="I67" s="65">
        <f t="shared" si="8"/>
        <v>0</v>
      </c>
      <c r="J67" s="64">
        <f t="shared" si="9"/>
        <v>0</v>
      </c>
      <c r="K67" s="119"/>
      <c r="L67" s="120"/>
      <c r="M67" s="113"/>
      <c r="N67" s="168"/>
      <c r="O67" s="183"/>
      <c r="R67" s="31"/>
      <c r="S67" s="31"/>
      <c r="T67" s="31"/>
    </row>
    <row r="68" spans="1:22" ht="60" customHeight="1">
      <c r="A68" s="40" t="s">
        <v>73</v>
      </c>
      <c r="B68" s="53" t="s">
        <v>74</v>
      </c>
      <c r="C68" s="47"/>
      <c r="D68" s="30"/>
      <c r="E68" s="30"/>
      <c r="F68" s="30"/>
      <c r="G68" s="48"/>
      <c r="H68" s="43">
        <v>15</v>
      </c>
      <c r="I68" s="65">
        <f t="shared" si="8"/>
        <v>0</v>
      </c>
      <c r="J68" s="64">
        <f t="shared" si="9"/>
        <v>0</v>
      </c>
      <c r="K68" s="119"/>
      <c r="L68" s="120"/>
      <c r="M68" s="113"/>
      <c r="N68" s="168"/>
      <c r="O68" s="183"/>
      <c r="R68" s="31"/>
      <c r="S68" s="31"/>
      <c r="T68" s="31"/>
    </row>
    <row r="69" spans="1:22" ht="60" customHeight="1">
      <c r="A69" s="40" t="s">
        <v>72</v>
      </c>
      <c r="B69" s="53" t="s">
        <v>75</v>
      </c>
      <c r="C69" s="47"/>
      <c r="D69" s="30"/>
      <c r="E69" s="30"/>
      <c r="F69" s="30"/>
      <c r="G69" s="48"/>
      <c r="H69" s="43">
        <v>10</v>
      </c>
      <c r="I69" s="65">
        <f t="shared" si="8"/>
        <v>0</v>
      </c>
      <c r="J69" s="64">
        <f t="shared" si="9"/>
        <v>0</v>
      </c>
      <c r="K69" s="119"/>
      <c r="L69" s="120"/>
      <c r="M69" s="113"/>
      <c r="N69" s="168"/>
      <c r="O69" s="183"/>
      <c r="R69" s="31"/>
      <c r="S69" s="31"/>
      <c r="T69" s="31"/>
    </row>
    <row r="70" spans="1:22" ht="60" customHeight="1" thickBot="1">
      <c r="A70" s="40" t="s">
        <v>76</v>
      </c>
      <c r="B70" s="53" t="s">
        <v>77</v>
      </c>
      <c r="C70" s="49"/>
      <c r="D70" s="50"/>
      <c r="E70" s="50"/>
      <c r="F70" s="50"/>
      <c r="G70" s="51"/>
      <c r="H70" s="43">
        <v>10</v>
      </c>
      <c r="I70" s="65">
        <f t="shared" si="8"/>
        <v>0</v>
      </c>
      <c r="J70" s="64">
        <f t="shared" si="9"/>
        <v>0</v>
      </c>
      <c r="K70" s="121"/>
      <c r="L70" s="122"/>
      <c r="M70" s="114"/>
      <c r="N70" s="168"/>
      <c r="O70" s="183"/>
      <c r="R70" s="127" t="s">
        <v>16</v>
      </c>
      <c r="S70" s="127"/>
      <c r="T70" s="127"/>
      <c r="V70" s="19" t="s">
        <v>56</v>
      </c>
    </row>
    <row r="71" spans="1:22" ht="60" customHeight="1" thickBot="1">
      <c r="A71" s="123" t="s">
        <v>18</v>
      </c>
      <c r="B71" s="124"/>
      <c r="C71" s="125"/>
      <c r="D71" s="125"/>
      <c r="E71" s="125"/>
      <c r="F71" s="125"/>
      <c r="G71" s="125"/>
      <c r="H71" s="124"/>
      <c r="I71" s="124"/>
      <c r="J71" s="124"/>
      <c r="K71" s="125"/>
      <c r="L71" s="125"/>
      <c r="M71" s="126"/>
      <c r="N71" s="168"/>
      <c r="O71" s="183"/>
      <c r="R71" s="127" t="s">
        <v>17</v>
      </c>
      <c r="S71" s="127"/>
      <c r="T71" s="127"/>
      <c r="V71" s="19" t="s">
        <v>57</v>
      </c>
    </row>
    <row r="72" spans="1:22" ht="60" customHeight="1">
      <c r="A72" s="22" t="s">
        <v>146</v>
      </c>
      <c r="B72" s="23" t="s">
        <v>147</v>
      </c>
      <c r="C72" s="44" t="s">
        <v>156</v>
      </c>
      <c r="D72" s="45" t="s">
        <v>156</v>
      </c>
      <c r="E72" s="45" t="s">
        <v>156</v>
      </c>
      <c r="F72" s="45" t="s">
        <v>156</v>
      </c>
      <c r="G72" s="46" t="s">
        <v>156</v>
      </c>
      <c r="H72" s="24" t="s">
        <v>47</v>
      </c>
      <c r="I72" s="25" t="s">
        <v>150</v>
      </c>
      <c r="J72" s="22" t="s">
        <v>48</v>
      </c>
      <c r="K72" s="128" t="s">
        <v>128</v>
      </c>
      <c r="L72" s="129"/>
      <c r="M72" s="33" t="s">
        <v>154</v>
      </c>
      <c r="N72" s="168"/>
      <c r="O72" s="183"/>
      <c r="R72" s="41"/>
      <c r="S72" s="41"/>
      <c r="T72" s="41"/>
    </row>
    <row r="73" spans="1:22" ht="60" customHeight="1">
      <c r="A73" s="40" t="s">
        <v>80</v>
      </c>
      <c r="B73" s="53" t="s">
        <v>78</v>
      </c>
      <c r="C73" s="47"/>
      <c r="D73" s="30"/>
      <c r="E73" s="30"/>
      <c r="F73" s="30"/>
      <c r="G73" s="48"/>
      <c r="H73" s="43">
        <v>10</v>
      </c>
      <c r="I73" s="65">
        <f>COUNTIF(C73:G73,"あり")</f>
        <v>0</v>
      </c>
      <c r="J73" s="64">
        <f t="shared" si="9"/>
        <v>0</v>
      </c>
      <c r="K73" s="110"/>
      <c r="L73" s="111"/>
      <c r="M73" s="112">
        <f>SUM($J$73:$J$77)</f>
        <v>0</v>
      </c>
      <c r="N73" s="168"/>
      <c r="O73" s="183"/>
    </row>
    <row r="74" spans="1:22" ht="60" customHeight="1">
      <c r="A74" s="40" t="s">
        <v>81</v>
      </c>
      <c r="B74" s="53" t="s">
        <v>79</v>
      </c>
      <c r="C74" s="47"/>
      <c r="D74" s="30"/>
      <c r="E74" s="30"/>
      <c r="F74" s="30"/>
      <c r="G74" s="48"/>
      <c r="H74" s="43">
        <v>20</v>
      </c>
      <c r="I74" s="65">
        <f>COUNTIF(C74:G74,"あり")</f>
        <v>0</v>
      </c>
      <c r="J74" s="64">
        <f t="shared" si="9"/>
        <v>0</v>
      </c>
      <c r="K74" s="115"/>
      <c r="L74" s="116"/>
      <c r="M74" s="113"/>
      <c r="N74" s="168"/>
      <c r="O74" s="183"/>
    </row>
    <row r="75" spans="1:22" ht="60" customHeight="1">
      <c r="A75" s="40" t="s">
        <v>82</v>
      </c>
      <c r="B75" s="53" t="s">
        <v>83</v>
      </c>
      <c r="C75" s="47"/>
      <c r="D75" s="30"/>
      <c r="E75" s="30"/>
      <c r="F75" s="30"/>
      <c r="G75" s="48"/>
      <c r="H75" s="43">
        <v>10</v>
      </c>
      <c r="I75" s="65">
        <f>COUNTIF(C75:G75,"あり")</f>
        <v>0</v>
      </c>
      <c r="J75" s="64">
        <f t="shared" si="9"/>
        <v>0</v>
      </c>
      <c r="K75" s="115"/>
      <c r="L75" s="116"/>
      <c r="M75" s="113"/>
      <c r="N75" s="168"/>
      <c r="O75" s="183"/>
      <c r="R75" s="19" t="s">
        <v>88</v>
      </c>
    </row>
    <row r="76" spans="1:22" ht="60" customHeight="1">
      <c r="A76" s="40" t="s">
        <v>84</v>
      </c>
      <c r="B76" s="53" t="s">
        <v>85</v>
      </c>
      <c r="C76" s="47"/>
      <c r="D76" s="30"/>
      <c r="E76" s="30"/>
      <c r="F76" s="30"/>
      <c r="G76" s="48"/>
      <c r="H76" s="43">
        <v>20</v>
      </c>
      <c r="I76" s="65">
        <f>COUNTIF(C76:G76,"あり")</f>
        <v>0</v>
      </c>
      <c r="J76" s="64">
        <f t="shared" si="9"/>
        <v>0</v>
      </c>
      <c r="K76" s="115"/>
      <c r="L76" s="116"/>
      <c r="M76" s="113"/>
      <c r="N76" s="168"/>
      <c r="O76" s="183"/>
      <c r="R76" s="19" t="s">
        <v>49</v>
      </c>
    </row>
    <row r="77" spans="1:22" ht="60" customHeight="1" thickBot="1">
      <c r="A77" s="40" t="s">
        <v>86</v>
      </c>
      <c r="B77" s="53" t="s">
        <v>87</v>
      </c>
      <c r="C77" s="49"/>
      <c r="D77" s="50"/>
      <c r="E77" s="50"/>
      <c r="F77" s="50"/>
      <c r="G77" s="51"/>
      <c r="H77" s="43">
        <v>10</v>
      </c>
      <c r="I77" s="65">
        <f>COUNTIF(C77:G77,"あり")</f>
        <v>0</v>
      </c>
      <c r="J77" s="64">
        <f t="shared" si="9"/>
        <v>0</v>
      </c>
      <c r="K77" s="117"/>
      <c r="L77" s="118"/>
      <c r="M77" s="114"/>
      <c r="N77" s="169"/>
      <c r="O77" s="183"/>
    </row>
    <row r="78" spans="1:22" ht="60" customHeight="1">
      <c r="A78" s="105" t="s">
        <v>155</v>
      </c>
      <c r="B78" s="106"/>
      <c r="C78" s="107"/>
      <c r="D78" s="107"/>
      <c r="E78" s="107"/>
      <c r="F78" s="107"/>
      <c r="G78" s="107"/>
      <c r="H78" s="106"/>
      <c r="I78" s="106"/>
      <c r="J78" s="106"/>
      <c r="K78" s="107"/>
      <c r="L78" s="107"/>
      <c r="M78" s="106"/>
      <c r="N78" s="52">
        <v>20</v>
      </c>
      <c r="O78" s="184"/>
    </row>
    <row r="79" spans="1:22" ht="60" customHeight="1">
      <c r="A79" s="108" t="s">
        <v>93</v>
      </c>
      <c r="B79" s="109"/>
      <c r="C79" s="109"/>
      <c r="D79" s="109"/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37" t="s">
        <v>135</v>
      </c>
    </row>
  </sheetData>
  <mergeCells count="145">
    <mergeCell ref="K73:L73"/>
    <mergeCell ref="K74:L74"/>
    <mergeCell ref="K75:L75"/>
    <mergeCell ref="K76:L76"/>
    <mergeCell ref="K77:L77"/>
    <mergeCell ref="H5:O5"/>
    <mergeCell ref="A16:B16"/>
    <mergeCell ref="A4:B6"/>
    <mergeCell ref="H6:H7"/>
    <mergeCell ref="I6:I7"/>
    <mergeCell ref="J6:J7"/>
    <mergeCell ref="A21:M21"/>
    <mergeCell ref="A18:B18"/>
    <mergeCell ref="K14:L14"/>
    <mergeCell ref="K15:L15"/>
    <mergeCell ref="A11:B11"/>
    <mergeCell ref="A12:B12"/>
    <mergeCell ref="A13:B13"/>
    <mergeCell ref="A19:B19"/>
    <mergeCell ref="K16:L16"/>
    <mergeCell ref="K18:L18"/>
    <mergeCell ref="K6:L7"/>
    <mergeCell ref="K60:L60"/>
    <mergeCell ref="K56:L56"/>
    <mergeCell ref="R71:T71"/>
    <mergeCell ref="R61:T61"/>
    <mergeCell ref="R62:T62"/>
    <mergeCell ref="R63:T63"/>
    <mergeCell ref="R64:T64"/>
    <mergeCell ref="R70:T70"/>
    <mergeCell ref="E49:G49"/>
    <mergeCell ref="A36:B36"/>
    <mergeCell ref="A37:B37"/>
    <mergeCell ref="A38:B38"/>
    <mergeCell ref="A39:B39"/>
    <mergeCell ref="E45:G45"/>
    <mergeCell ref="E46:G46"/>
    <mergeCell ref="E47:G47"/>
    <mergeCell ref="E48:G48"/>
    <mergeCell ref="M41:M52"/>
    <mergeCell ref="M54:M70"/>
    <mergeCell ref="K68:L68"/>
    <mergeCell ref="K69:L69"/>
    <mergeCell ref="K66:L66"/>
    <mergeCell ref="K58:L58"/>
    <mergeCell ref="K61:L61"/>
    <mergeCell ref="K62:L62"/>
    <mergeCell ref="K59:L59"/>
    <mergeCell ref="E51:G51"/>
    <mergeCell ref="E52:G52"/>
    <mergeCell ref="A1:M1"/>
    <mergeCell ref="A2:M2"/>
    <mergeCell ref="A3:M3"/>
    <mergeCell ref="C5:G5"/>
    <mergeCell ref="A9:B10"/>
    <mergeCell ref="F4:G4"/>
    <mergeCell ref="K38:L38"/>
    <mergeCell ref="K39:L39"/>
    <mergeCell ref="K42:L42"/>
    <mergeCell ref="K43:L43"/>
    <mergeCell ref="K44:L44"/>
    <mergeCell ref="K45:L45"/>
    <mergeCell ref="K46:L46"/>
    <mergeCell ref="K47:L47"/>
    <mergeCell ref="K48:L48"/>
    <mergeCell ref="K49:L49"/>
    <mergeCell ref="K50:L50"/>
    <mergeCell ref="K51:L51"/>
    <mergeCell ref="E41:G41"/>
    <mergeCell ref="E42:G42"/>
    <mergeCell ref="K37:L37"/>
    <mergeCell ref="E50:G50"/>
    <mergeCell ref="M73:M77"/>
    <mergeCell ref="C9:L9"/>
    <mergeCell ref="K10:L10"/>
    <mergeCell ref="K11:L11"/>
    <mergeCell ref="K12:L12"/>
    <mergeCell ref="K13:L13"/>
    <mergeCell ref="K19:L19"/>
    <mergeCell ref="A20:L20"/>
    <mergeCell ref="K17:L17"/>
    <mergeCell ref="K24:L24"/>
    <mergeCell ref="K25:L25"/>
    <mergeCell ref="K26:L26"/>
    <mergeCell ref="K27:L27"/>
    <mergeCell ref="K28:L28"/>
    <mergeCell ref="K29:L29"/>
    <mergeCell ref="K30:L30"/>
    <mergeCell ref="K31:L31"/>
    <mergeCell ref="K32:L32"/>
    <mergeCell ref="K33:L33"/>
    <mergeCell ref="K34:L34"/>
    <mergeCell ref="K35:L35"/>
    <mergeCell ref="K36:L36"/>
    <mergeCell ref="K57:L57"/>
    <mergeCell ref="K54:L54"/>
    <mergeCell ref="I40:I41"/>
    <mergeCell ref="J40:J41"/>
    <mergeCell ref="K40:L41"/>
    <mergeCell ref="A40:G40"/>
    <mergeCell ref="A23:B23"/>
    <mergeCell ref="K23:L23"/>
    <mergeCell ref="M22:M23"/>
    <mergeCell ref="A22:L22"/>
    <mergeCell ref="A34:B34"/>
    <mergeCell ref="A35:B35"/>
    <mergeCell ref="E43:G43"/>
    <mergeCell ref="E44:G44"/>
    <mergeCell ref="A14:B14"/>
    <mergeCell ref="A15:B15"/>
    <mergeCell ref="A28:B28"/>
    <mergeCell ref="A29:B29"/>
    <mergeCell ref="A30:B30"/>
    <mergeCell ref="A31:B31"/>
    <mergeCell ref="A32:B32"/>
    <mergeCell ref="A33:B33"/>
    <mergeCell ref="A24:B24"/>
    <mergeCell ref="A25:B25"/>
    <mergeCell ref="A26:B26"/>
    <mergeCell ref="A27:B27"/>
    <mergeCell ref="A17:B17"/>
    <mergeCell ref="A79:N79"/>
    <mergeCell ref="K63:L63"/>
    <mergeCell ref="K64:L64"/>
    <mergeCell ref="K65:L65"/>
    <mergeCell ref="K67:L67"/>
    <mergeCell ref="K70:L70"/>
    <mergeCell ref="O6:O7"/>
    <mergeCell ref="M6:N7"/>
    <mergeCell ref="A53:L53"/>
    <mergeCell ref="A71:M71"/>
    <mergeCell ref="C54:G54"/>
    <mergeCell ref="C56:G56"/>
    <mergeCell ref="K72:L72"/>
    <mergeCell ref="A78:M78"/>
    <mergeCell ref="O8:O78"/>
    <mergeCell ref="K52:L52"/>
    <mergeCell ref="K55:L55"/>
    <mergeCell ref="N22:N77"/>
    <mergeCell ref="M9:N19"/>
    <mergeCell ref="M20:N20"/>
    <mergeCell ref="A8:L8"/>
    <mergeCell ref="M8:N8"/>
    <mergeCell ref="M24:M39"/>
    <mergeCell ref="H40:H41"/>
  </mergeCells>
  <phoneticPr fontId="1"/>
  <dataValidations count="5">
    <dataValidation type="list" allowBlank="1" showInputMessage="1" showErrorMessage="1" sqref="A42:A52" xr:uid="{A3804247-D5E4-854B-A32E-FFC6635A9902}">
      <formula1>$R$42:$R$50</formula1>
    </dataValidation>
    <dataValidation type="list" allowBlank="1" showInputMessage="1" showErrorMessage="1" sqref="I42:I52 C57:G70" xr:uid="{D0ED87F4-65CC-BF42-8679-6E485B6E6F66}">
      <formula1>$T$41:$T$42</formula1>
    </dataValidation>
    <dataValidation type="list" allowBlank="1" showInputMessage="1" showErrorMessage="1" sqref="C55:G55" xr:uid="{B4388A35-341B-BE45-AA46-45EA19261D85}">
      <formula1>$R$55:$R$56</formula1>
    </dataValidation>
    <dataValidation type="list" allowBlank="1" showInputMessage="1" showErrorMessage="1" sqref="C73:G77" xr:uid="{2106BCCD-7693-4243-A3E3-D1268C5B6F31}">
      <formula1>$R$75:$R$76</formula1>
    </dataValidation>
    <dataValidation type="list" allowBlank="1" showInputMessage="1" showErrorMessage="1" sqref="C11:G19 C24:G39" xr:uid="{BA3512FC-7DF2-8249-BD8D-B7E933E8B436}">
      <formula1>$R$9:$R$10</formula1>
    </dataValidation>
  </dataValidations>
  <pageMargins left="0.7" right="0.7" top="0.75" bottom="0.75" header="0.3" footer="0.3"/>
  <pageSetup paperSize="9" scale="36" fitToHeight="3" orientation="landscape" r:id="rId1"/>
  <rowBreaks count="4" manualBreakCount="4">
    <brk id="20" max="14" man="1"/>
    <brk id="39" max="14" man="1"/>
    <brk id="52" max="17" man="1"/>
    <brk id="70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34384-B791-8044-A22F-FB730A7CCAC8}">
  <sheetPr>
    <tabColor rgb="FFFFC000"/>
  </sheetPr>
  <dimension ref="A1:V103"/>
  <sheetViews>
    <sheetView view="pageBreakPreview" topLeftCell="A61" zoomScale="35" zoomScaleNormal="109" zoomScaleSheetLayoutView="75" zoomScalePageLayoutView="50" workbookViewId="0">
      <selection activeCell="G67" sqref="G67"/>
    </sheetView>
  </sheetViews>
  <sheetFormatPr defaultColWidth="10.59765625" defaultRowHeight="60" customHeight="1"/>
  <cols>
    <col min="1" max="1" width="34.59765625" style="19" customWidth="1"/>
    <col min="2" max="2" width="30.59765625" style="19" customWidth="1"/>
    <col min="3" max="7" width="20.59765625" style="19" customWidth="1"/>
    <col min="8" max="9" width="10.59765625" style="19"/>
    <col min="10" max="10" width="13.19921875" style="19" bestFit="1" customWidth="1"/>
    <col min="11" max="11" width="10.59765625" style="19" customWidth="1"/>
    <col min="12" max="12" width="10.59765625" style="26" customWidth="1"/>
    <col min="13" max="16384" width="10.59765625" style="19"/>
  </cols>
  <sheetData>
    <row r="1" spans="1:18" ht="60" customHeight="1">
      <c r="A1" s="212" t="s">
        <v>171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9"/>
      <c r="O1" s="18"/>
    </row>
    <row r="2" spans="1:18" ht="60" customHeight="1">
      <c r="A2" s="213" t="s">
        <v>157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32"/>
      <c r="O2" s="20"/>
    </row>
    <row r="3" spans="1:18" ht="60" customHeight="1" thickBot="1">
      <c r="A3" s="213" t="s">
        <v>95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32"/>
      <c r="O3" s="20"/>
    </row>
    <row r="4" spans="1:18" ht="60" customHeight="1">
      <c r="A4" s="196" t="s">
        <v>25</v>
      </c>
      <c r="B4" s="197"/>
      <c r="C4" s="59" t="s">
        <v>27</v>
      </c>
      <c r="D4" s="91"/>
      <c r="E4" s="60" t="s">
        <v>28</v>
      </c>
      <c r="F4" s="214"/>
      <c r="G4" s="215"/>
      <c r="I4" s="21" t="s">
        <v>132</v>
      </c>
      <c r="J4" s="89"/>
      <c r="K4" s="61" t="s">
        <v>29</v>
      </c>
      <c r="L4" s="60" t="s">
        <v>126</v>
      </c>
      <c r="M4" s="91"/>
      <c r="N4" s="62" t="s">
        <v>29</v>
      </c>
    </row>
    <row r="5" spans="1:18" ht="60" customHeight="1">
      <c r="A5" s="196"/>
      <c r="B5" s="197"/>
      <c r="C5" s="200" t="s">
        <v>131</v>
      </c>
      <c r="D5" s="201"/>
      <c r="E5" s="201"/>
      <c r="F5" s="201"/>
      <c r="G5" s="202"/>
      <c r="H5" s="200" t="s">
        <v>0</v>
      </c>
      <c r="I5" s="201"/>
      <c r="J5" s="201"/>
      <c r="K5" s="201"/>
      <c r="L5" s="201"/>
      <c r="M5" s="201"/>
      <c r="N5" s="201"/>
      <c r="O5" s="202"/>
    </row>
    <row r="6" spans="1:18" ht="60" customHeight="1" thickBot="1">
      <c r="A6" s="196"/>
      <c r="B6" s="197"/>
      <c r="C6" s="36" t="s">
        <v>1</v>
      </c>
      <c r="D6" s="36" t="s">
        <v>2</v>
      </c>
      <c r="E6" s="36" t="s">
        <v>3</v>
      </c>
      <c r="F6" s="36" t="s">
        <v>4</v>
      </c>
      <c r="G6" s="36" t="s">
        <v>5</v>
      </c>
      <c r="H6" s="203" t="s">
        <v>6</v>
      </c>
      <c r="I6" s="203" t="s">
        <v>7</v>
      </c>
      <c r="J6" s="203" t="s">
        <v>8</v>
      </c>
      <c r="K6" s="177" t="s">
        <v>127</v>
      </c>
      <c r="L6" s="174"/>
      <c r="M6" s="177" t="s">
        <v>136</v>
      </c>
      <c r="N6" s="174"/>
      <c r="O6" s="178" t="s">
        <v>94</v>
      </c>
    </row>
    <row r="7" spans="1:18" ht="60" customHeight="1" thickBot="1">
      <c r="A7" s="38"/>
      <c r="B7" s="39" t="s">
        <v>145</v>
      </c>
      <c r="C7" s="90"/>
      <c r="D7" s="90"/>
      <c r="E7" s="90"/>
      <c r="F7" s="90"/>
      <c r="G7" s="90"/>
      <c r="H7" s="176"/>
      <c r="I7" s="204"/>
      <c r="J7" s="204"/>
      <c r="K7" s="175"/>
      <c r="L7" s="176"/>
      <c r="M7" s="175"/>
      <c r="N7" s="176"/>
      <c r="O7" s="178"/>
    </row>
    <row r="8" spans="1:18" ht="60" customHeight="1">
      <c r="A8" s="263" t="s">
        <v>134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181" t="s">
        <v>158</v>
      </c>
      <c r="N8" s="181"/>
      <c r="O8" s="182">
        <f>$M$9+$N$22+$N$80</f>
        <v>40</v>
      </c>
    </row>
    <row r="9" spans="1:18" ht="60" customHeight="1" thickBot="1">
      <c r="A9" s="227" t="s">
        <v>129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229"/>
      <c r="M9" s="186">
        <f>SUM($J$11:$J$19)</f>
        <v>0</v>
      </c>
      <c r="N9" s="187"/>
      <c r="O9" s="183"/>
      <c r="Q9" s="26" t="s">
        <v>22</v>
      </c>
      <c r="R9" s="26" t="s">
        <v>19</v>
      </c>
    </row>
    <row r="10" spans="1:18" ht="60" customHeight="1">
      <c r="A10" s="34" t="s">
        <v>160</v>
      </c>
      <c r="B10" s="42"/>
      <c r="C10" s="44" t="s">
        <v>24</v>
      </c>
      <c r="D10" s="45" t="s">
        <v>24</v>
      </c>
      <c r="E10" s="45" t="s">
        <v>24</v>
      </c>
      <c r="F10" s="45" t="s">
        <v>24</v>
      </c>
      <c r="G10" s="46" t="s">
        <v>24</v>
      </c>
      <c r="H10" s="43" t="s">
        <v>6</v>
      </c>
      <c r="I10" s="27" t="s">
        <v>7</v>
      </c>
      <c r="J10" s="28" t="s">
        <v>8</v>
      </c>
      <c r="K10" s="171" t="s">
        <v>127</v>
      </c>
      <c r="L10" s="172"/>
      <c r="M10" s="188"/>
      <c r="N10" s="189"/>
      <c r="O10" s="183"/>
      <c r="Q10" s="26"/>
      <c r="R10" s="26"/>
    </row>
    <row r="11" spans="1:18" ht="60" customHeight="1">
      <c r="A11" s="154" t="s">
        <v>9</v>
      </c>
      <c r="B11" s="155"/>
      <c r="C11" s="47"/>
      <c r="D11" s="30"/>
      <c r="E11" s="30"/>
      <c r="F11" s="30"/>
      <c r="G11" s="48"/>
      <c r="H11" s="43">
        <v>15</v>
      </c>
      <c r="I11" s="65">
        <f>COUNTIF($C11:$G11,"参加")</f>
        <v>0</v>
      </c>
      <c r="J11" s="64">
        <f>$H11*$I11</f>
        <v>0</v>
      </c>
      <c r="K11" s="119"/>
      <c r="L11" s="120"/>
      <c r="M11" s="188"/>
      <c r="N11" s="189"/>
      <c r="O11" s="183"/>
      <c r="Q11" s="26" t="s">
        <v>23</v>
      </c>
      <c r="R11" s="26" t="s">
        <v>21</v>
      </c>
    </row>
    <row r="12" spans="1:18" ht="60" customHeight="1">
      <c r="A12" s="154" t="s">
        <v>10</v>
      </c>
      <c r="B12" s="155"/>
      <c r="C12" s="47"/>
      <c r="D12" s="30"/>
      <c r="E12" s="30"/>
      <c r="F12" s="30"/>
      <c r="G12" s="48"/>
      <c r="H12" s="43">
        <v>10</v>
      </c>
      <c r="I12" s="65">
        <f>COUNTIF($C12:$G12,"参加")</f>
        <v>0</v>
      </c>
      <c r="J12" s="64">
        <f t="shared" ref="J12:J19" si="0">$H12*$I12</f>
        <v>0</v>
      </c>
      <c r="K12" s="119"/>
      <c r="L12" s="120"/>
      <c r="M12" s="188"/>
      <c r="N12" s="189"/>
      <c r="O12" s="183"/>
    </row>
    <row r="13" spans="1:18" ht="60" customHeight="1">
      <c r="A13" s="154" t="s">
        <v>11</v>
      </c>
      <c r="B13" s="155"/>
      <c r="C13" s="47"/>
      <c r="D13" s="30"/>
      <c r="E13" s="30"/>
      <c r="F13" s="30"/>
      <c r="G13" s="48"/>
      <c r="H13" s="43">
        <v>10</v>
      </c>
      <c r="I13" s="65">
        <f>COUNTIF($C13:$G13,"参加")</f>
        <v>0</v>
      </c>
      <c r="J13" s="64">
        <f t="shared" si="0"/>
        <v>0</v>
      </c>
      <c r="K13" s="119"/>
      <c r="L13" s="120"/>
      <c r="M13" s="188"/>
      <c r="N13" s="189"/>
      <c r="O13" s="183"/>
    </row>
    <row r="14" spans="1:18" ht="60" customHeight="1">
      <c r="A14" s="154" t="s">
        <v>139</v>
      </c>
      <c r="B14" s="155"/>
      <c r="C14" s="47"/>
      <c r="D14" s="30"/>
      <c r="E14" s="30"/>
      <c r="F14" s="30"/>
      <c r="G14" s="48"/>
      <c r="H14" s="43">
        <v>10</v>
      </c>
      <c r="I14" s="65">
        <f t="shared" ref="I14:I18" si="1">COUNTIF($C14:$G14,"参加")</f>
        <v>0</v>
      </c>
      <c r="J14" s="64">
        <f t="shared" si="0"/>
        <v>0</v>
      </c>
      <c r="K14" s="119"/>
      <c r="L14" s="120"/>
      <c r="M14" s="188"/>
      <c r="N14" s="189"/>
      <c r="O14" s="183"/>
    </row>
    <row r="15" spans="1:18" ht="60" customHeight="1">
      <c r="A15" s="154" t="s">
        <v>140</v>
      </c>
      <c r="B15" s="155"/>
      <c r="C15" s="47"/>
      <c r="D15" s="30"/>
      <c r="E15" s="30"/>
      <c r="F15" s="30"/>
      <c r="G15" s="48"/>
      <c r="H15" s="43">
        <v>10</v>
      </c>
      <c r="I15" s="65">
        <f t="shared" si="1"/>
        <v>0</v>
      </c>
      <c r="J15" s="64">
        <f t="shared" si="0"/>
        <v>0</v>
      </c>
      <c r="K15" s="119"/>
      <c r="L15" s="120"/>
      <c r="M15" s="188"/>
      <c r="N15" s="189"/>
      <c r="O15" s="183"/>
    </row>
    <row r="16" spans="1:18" ht="60" customHeight="1">
      <c r="A16" s="154" t="s">
        <v>141</v>
      </c>
      <c r="B16" s="155"/>
      <c r="C16" s="47"/>
      <c r="D16" s="30"/>
      <c r="E16" s="30"/>
      <c r="F16" s="30"/>
      <c r="G16" s="48"/>
      <c r="H16" s="43">
        <v>10</v>
      </c>
      <c r="I16" s="65">
        <f t="shared" si="1"/>
        <v>0</v>
      </c>
      <c r="J16" s="64">
        <f t="shared" si="0"/>
        <v>0</v>
      </c>
      <c r="K16" s="119"/>
      <c r="L16" s="120"/>
      <c r="M16" s="188"/>
      <c r="N16" s="189"/>
      <c r="O16" s="183"/>
    </row>
    <row r="17" spans="1:15" ht="60" customHeight="1">
      <c r="A17" s="154" t="s">
        <v>142</v>
      </c>
      <c r="B17" s="155"/>
      <c r="C17" s="47"/>
      <c r="D17" s="30"/>
      <c r="E17" s="30"/>
      <c r="F17" s="30"/>
      <c r="G17" s="48"/>
      <c r="H17" s="43">
        <v>10</v>
      </c>
      <c r="I17" s="65">
        <f t="shared" si="1"/>
        <v>0</v>
      </c>
      <c r="J17" s="64">
        <f t="shared" si="0"/>
        <v>0</v>
      </c>
      <c r="K17" s="119"/>
      <c r="L17" s="120"/>
      <c r="M17" s="188"/>
      <c r="N17" s="189"/>
      <c r="O17" s="183"/>
    </row>
    <row r="18" spans="1:15" ht="60" customHeight="1">
      <c r="A18" s="154" t="s">
        <v>143</v>
      </c>
      <c r="B18" s="155"/>
      <c r="C18" s="47"/>
      <c r="D18" s="30"/>
      <c r="E18" s="30"/>
      <c r="F18" s="30"/>
      <c r="G18" s="48"/>
      <c r="H18" s="43">
        <v>10</v>
      </c>
      <c r="I18" s="65">
        <f t="shared" si="1"/>
        <v>0</v>
      </c>
      <c r="J18" s="64">
        <f t="shared" si="0"/>
        <v>0</v>
      </c>
      <c r="K18" s="119"/>
      <c r="L18" s="120"/>
      <c r="M18" s="188"/>
      <c r="N18" s="189"/>
      <c r="O18" s="183"/>
    </row>
    <row r="19" spans="1:15" ht="60" customHeight="1" thickBot="1">
      <c r="A19" s="154" t="s">
        <v>144</v>
      </c>
      <c r="B19" s="155"/>
      <c r="C19" s="49"/>
      <c r="D19" s="50"/>
      <c r="E19" s="50"/>
      <c r="F19" s="50"/>
      <c r="G19" s="51"/>
      <c r="H19" s="43">
        <v>10</v>
      </c>
      <c r="I19" s="65">
        <f>COUNTIF($C19:$G19,"参加")</f>
        <v>0</v>
      </c>
      <c r="J19" s="64">
        <f t="shared" si="0"/>
        <v>0</v>
      </c>
      <c r="K19" s="121"/>
      <c r="L19" s="122"/>
      <c r="M19" s="190"/>
      <c r="N19" s="191"/>
      <c r="O19" s="183"/>
    </row>
    <row r="20" spans="1:15" ht="60" customHeight="1">
      <c r="A20" s="156" t="s">
        <v>137</v>
      </c>
      <c r="B20" s="157"/>
      <c r="C20" s="158"/>
      <c r="D20" s="158"/>
      <c r="E20" s="158"/>
      <c r="F20" s="158"/>
      <c r="G20" s="158"/>
      <c r="H20" s="157"/>
      <c r="I20" s="157"/>
      <c r="J20" s="157"/>
      <c r="K20" s="158"/>
      <c r="L20" s="159"/>
      <c r="M20" s="160">
        <v>35</v>
      </c>
      <c r="N20" s="161"/>
      <c r="O20" s="183"/>
    </row>
    <row r="21" spans="1:15" ht="60" customHeight="1">
      <c r="A21" s="261" t="s">
        <v>133</v>
      </c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35" t="s">
        <v>148</v>
      </c>
      <c r="O21" s="183"/>
    </row>
    <row r="22" spans="1:15" ht="60" customHeight="1" thickBot="1">
      <c r="A22" s="227" t="s">
        <v>130</v>
      </c>
      <c r="B22" s="228"/>
      <c r="C22" s="228"/>
      <c r="D22" s="228"/>
      <c r="E22" s="228"/>
      <c r="F22" s="228"/>
      <c r="G22" s="228"/>
      <c r="H22" s="217"/>
      <c r="I22" s="217"/>
      <c r="J22" s="217"/>
      <c r="K22" s="228"/>
      <c r="L22" s="229"/>
      <c r="M22" s="166" t="s">
        <v>151</v>
      </c>
      <c r="N22" s="168">
        <f>$M$24+$M$41+$M$54+$M$73</f>
        <v>30</v>
      </c>
      <c r="O22" s="183"/>
    </row>
    <row r="23" spans="1:15" ht="60" customHeight="1">
      <c r="A23" s="128" t="s">
        <v>138</v>
      </c>
      <c r="B23" s="170"/>
      <c r="C23" s="45" t="s">
        <v>24</v>
      </c>
      <c r="D23" s="45" t="s">
        <v>24</v>
      </c>
      <c r="E23" s="45" t="s">
        <v>24</v>
      </c>
      <c r="F23" s="45" t="s">
        <v>24</v>
      </c>
      <c r="G23" s="46" t="s">
        <v>24</v>
      </c>
      <c r="H23" s="43" t="s">
        <v>6</v>
      </c>
      <c r="I23" s="27" t="s">
        <v>7</v>
      </c>
      <c r="J23" s="28" t="s">
        <v>8</v>
      </c>
      <c r="K23" s="171" t="s">
        <v>127</v>
      </c>
      <c r="L23" s="172"/>
      <c r="M23" s="167"/>
      <c r="N23" s="168"/>
      <c r="O23" s="183"/>
    </row>
    <row r="24" spans="1:15" ht="60" customHeight="1">
      <c r="A24" s="119"/>
      <c r="B24" s="138"/>
      <c r="C24" s="30"/>
      <c r="D24" s="30"/>
      <c r="E24" s="30"/>
      <c r="F24" s="30"/>
      <c r="G24" s="48"/>
      <c r="H24" s="43">
        <v>10</v>
      </c>
      <c r="I24" s="65">
        <f t="shared" ref="I24:I39" si="2">COUNTIF($C24:$G24,"参加")</f>
        <v>0</v>
      </c>
      <c r="J24" s="64">
        <f>$H24*$I24</f>
        <v>0</v>
      </c>
      <c r="K24" s="119"/>
      <c r="L24" s="120"/>
      <c r="M24" s="112">
        <f>SUM($J$24:$J$39)</f>
        <v>0</v>
      </c>
      <c r="N24" s="168"/>
      <c r="O24" s="183"/>
    </row>
    <row r="25" spans="1:15" ht="60" customHeight="1">
      <c r="A25" s="119"/>
      <c r="B25" s="138"/>
      <c r="C25" s="30"/>
      <c r="D25" s="30"/>
      <c r="E25" s="30"/>
      <c r="F25" s="30"/>
      <c r="G25" s="48"/>
      <c r="H25" s="43">
        <v>10</v>
      </c>
      <c r="I25" s="65">
        <f t="shared" si="2"/>
        <v>0</v>
      </c>
      <c r="J25" s="64">
        <f t="shared" ref="J25:J27" si="3">$H25*$I25</f>
        <v>0</v>
      </c>
      <c r="K25" s="119"/>
      <c r="L25" s="120"/>
      <c r="M25" s="113"/>
      <c r="N25" s="168"/>
      <c r="O25" s="183"/>
    </row>
    <row r="26" spans="1:15" ht="60" customHeight="1">
      <c r="A26" s="119"/>
      <c r="B26" s="138"/>
      <c r="C26" s="30"/>
      <c r="D26" s="30"/>
      <c r="E26" s="30"/>
      <c r="F26" s="30"/>
      <c r="G26" s="48"/>
      <c r="H26" s="43">
        <v>10</v>
      </c>
      <c r="I26" s="65">
        <f t="shared" si="2"/>
        <v>0</v>
      </c>
      <c r="J26" s="64">
        <f t="shared" si="3"/>
        <v>0</v>
      </c>
      <c r="K26" s="119"/>
      <c r="L26" s="120"/>
      <c r="M26" s="113"/>
      <c r="N26" s="168"/>
      <c r="O26" s="183"/>
    </row>
    <row r="27" spans="1:15" ht="60" customHeight="1">
      <c r="A27" s="119"/>
      <c r="B27" s="138"/>
      <c r="C27" s="30"/>
      <c r="D27" s="30"/>
      <c r="E27" s="30"/>
      <c r="F27" s="30"/>
      <c r="G27" s="48"/>
      <c r="H27" s="43">
        <v>10</v>
      </c>
      <c r="I27" s="65">
        <f t="shared" si="2"/>
        <v>0</v>
      </c>
      <c r="J27" s="64">
        <f t="shared" si="3"/>
        <v>0</v>
      </c>
      <c r="K27" s="119"/>
      <c r="L27" s="120"/>
      <c r="M27" s="113"/>
      <c r="N27" s="168"/>
      <c r="O27" s="183"/>
    </row>
    <row r="28" spans="1:15" ht="60" customHeight="1">
      <c r="A28" s="119"/>
      <c r="B28" s="138"/>
      <c r="C28" s="30"/>
      <c r="D28" s="30"/>
      <c r="E28" s="30"/>
      <c r="F28" s="30"/>
      <c r="G28" s="48"/>
      <c r="H28" s="43">
        <v>10</v>
      </c>
      <c r="I28" s="65">
        <f t="shared" si="2"/>
        <v>0</v>
      </c>
      <c r="J28" s="64">
        <f>$H28*$I28</f>
        <v>0</v>
      </c>
      <c r="K28" s="119"/>
      <c r="L28" s="120"/>
      <c r="M28" s="113"/>
      <c r="N28" s="168"/>
      <c r="O28" s="183"/>
    </row>
    <row r="29" spans="1:15" ht="60" customHeight="1">
      <c r="A29" s="119"/>
      <c r="B29" s="138"/>
      <c r="C29" s="30"/>
      <c r="D29" s="30"/>
      <c r="E29" s="30"/>
      <c r="F29" s="30"/>
      <c r="G29" s="48"/>
      <c r="H29" s="43">
        <v>10</v>
      </c>
      <c r="I29" s="65">
        <f t="shared" si="2"/>
        <v>0</v>
      </c>
      <c r="J29" s="64">
        <f t="shared" ref="J29:J31" si="4">$H29*$I29</f>
        <v>0</v>
      </c>
      <c r="K29" s="119"/>
      <c r="L29" s="120"/>
      <c r="M29" s="113"/>
      <c r="N29" s="168"/>
      <c r="O29" s="183"/>
    </row>
    <row r="30" spans="1:15" ht="60" customHeight="1">
      <c r="A30" s="119"/>
      <c r="B30" s="138"/>
      <c r="C30" s="30"/>
      <c r="D30" s="30"/>
      <c r="E30" s="30"/>
      <c r="F30" s="30"/>
      <c r="G30" s="48"/>
      <c r="H30" s="43">
        <v>10</v>
      </c>
      <c r="I30" s="65">
        <f t="shared" si="2"/>
        <v>0</v>
      </c>
      <c r="J30" s="64">
        <f t="shared" si="4"/>
        <v>0</v>
      </c>
      <c r="K30" s="119"/>
      <c r="L30" s="120"/>
      <c r="M30" s="113"/>
      <c r="N30" s="168"/>
      <c r="O30" s="183"/>
    </row>
    <row r="31" spans="1:15" ht="60" customHeight="1">
      <c r="A31" s="119"/>
      <c r="B31" s="138"/>
      <c r="C31" s="30"/>
      <c r="D31" s="30"/>
      <c r="E31" s="30"/>
      <c r="F31" s="30"/>
      <c r="G31" s="48"/>
      <c r="H31" s="43">
        <v>10</v>
      </c>
      <c r="I31" s="65">
        <f t="shared" si="2"/>
        <v>0</v>
      </c>
      <c r="J31" s="64">
        <f t="shared" si="4"/>
        <v>0</v>
      </c>
      <c r="K31" s="119"/>
      <c r="L31" s="120"/>
      <c r="M31" s="113"/>
      <c r="N31" s="168"/>
      <c r="O31" s="183"/>
    </row>
    <row r="32" spans="1:15" ht="60" customHeight="1">
      <c r="A32" s="119"/>
      <c r="B32" s="138"/>
      <c r="C32" s="30"/>
      <c r="D32" s="30"/>
      <c r="E32" s="30"/>
      <c r="F32" s="30"/>
      <c r="G32" s="48"/>
      <c r="H32" s="43">
        <v>10</v>
      </c>
      <c r="I32" s="65">
        <f t="shared" si="2"/>
        <v>0</v>
      </c>
      <c r="J32" s="64">
        <f>$H32*$I32</f>
        <v>0</v>
      </c>
      <c r="K32" s="119"/>
      <c r="L32" s="120"/>
      <c r="M32" s="113"/>
      <c r="N32" s="168"/>
      <c r="O32" s="183"/>
    </row>
    <row r="33" spans="1:20" ht="60" customHeight="1">
      <c r="A33" s="119"/>
      <c r="B33" s="138"/>
      <c r="C33" s="30"/>
      <c r="D33" s="30"/>
      <c r="E33" s="30"/>
      <c r="F33" s="30"/>
      <c r="G33" s="48"/>
      <c r="H33" s="43">
        <v>10</v>
      </c>
      <c r="I33" s="65">
        <f t="shared" si="2"/>
        <v>0</v>
      </c>
      <c r="J33" s="64">
        <f t="shared" ref="J33:J35" si="5">$H33*$I33</f>
        <v>0</v>
      </c>
      <c r="K33" s="119"/>
      <c r="L33" s="120"/>
      <c r="M33" s="113"/>
      <c r="N33" s="168"/>
      <c r="O33" s="183"/>
    </row>
    <row r="34" spans="1:20" ht="60" customHeight="1">
      <c r="A34" s="119"/>
      <c r="B34" s="138"/>
      <c r="C34" s="30"/>
      <c r="D34" s="30"/>
      <c r="E34" s="30"/>
      <c r="F34" s="30"/>
      <c r="G34" s="48"/>
      <c r="H34" s="43">
        <v>10</v>
      </c>
      <c r="I34" s="65">
        <f t="shared" si="2"/>
        <v>0</v>
      </c>
      <c r="J34" s="64">
        <f t="shared" si="5"/>
        <v>0</v>
      </c>
      <c r="K34" s="119"/>
      <c r="L34" s="120"/>
      <c r="M34" s="113"/>
      <c r="N34" s="168"/>
      <c r="O34" s="183"/>
    </row>
    <row r="35" spans="1:20" ht="60" customHeight="1">
      <c r="A35" s="119"/>
      <c r="B35" s="138"/>
      <c r="C35" s="30"/>
      <c r="D35" s="30"/>
      <c r="E35" s="30"/>
      <c r="F35" s="30"/>
      <c r="G35" s="48"/>
      <c r="H35" s="43">
        <v>10</v>
      </c>
      <c r="I35" s="65">
        <f t="shared" si="2"/>
        <v>0</v>
      </c>
      <c r="J35" s="64">
        <f t="shared" si="5"/>
        <v>0</v>
      </c>
      <c r="K35" s="119"/>
      <c r="L35" s="120"/>
      <c r="M35" s="113"/>
      <c r="N35" s="168"/>
      <c r="O35" s="183"/>
    </row>
    <row r="36" spans="1:20" ht="60" customHeight="1">
      <c r="A36" s="119"/>
      <c r="B36" s="138"/>
      <c r="C36" s="30"/>
      <c r="D36" s="30"/>
      <c r="E36" s="30"/>
      <c r="F36" s="30"/>
      <c r="G36" s="48"/>
      <c r="H36" s="43">
        <v>10</v>
      </c>
      <c r="I36" s="65">
        <f t="shared" si="2"/>
        <v>0</v>
      </c>
      <c r="J36" s="64">
        <f>$H36*$I36</f>
        <v>0</v>
      </c>
      <c r="K36" s="119"/>
      <c r="L36" s="120"/>
      <c r="M36" s="113"/>
      <c r="N36" s="168"/>
      <c r="O36" s="183"/>
    </row>
    <row r="37" spans="1:20" ht="60" customHeight="1">
      <c r="A37" s="119"/>
      <c r="B37" s="138"/>
      <c r="C37" s="30"/>
      <c r="D37" s="30"/>
      <c r="E37" s="30"/>
      <c r="F37" s="30"/>
      <c r="G37" s="48"/>
      <c r="H37" s="43">
        <v>10</v>
      </c>
      <c r="I37" s="65">
        <f t="shared" si="2"/>
        <v>0</v>
      </c>
      <c r="J37" s="64">
        <f t="shared" ref="J37:J39" si="6">$H37*$I37</f>
        <v>0</v>
      </c>
      <c r="K37" s="119"/>
      <c r="L37" s="120"/>
      <c r="M37" s="113"/>
      <c r="N37" s="168"/>
      <c r="O37" s="183"/>
    </row>
    <row r="38" spans="1:20" ht="60" customHeight="1">
      <c r="A38" s="119"/>
      <c r="B38" s="138"/>
      <c r="C38" s="30"/>
      <c r="D38" s="30"/>
      <c r="E38" s="30"/>
      <c r="F38" s="30"/>
      <c r="G38" s="48"/>
      <c r="H38" s="43">
        <v>10</v>
      </c>
      <c r="I38" s="65">
        <f t="shared" si="2"/>
        <v>0</v>
      </c>
      <c r="J38" s="64">
        <f t="shared" si="6"/>
        <v>0</v>
      </c>
      <c r="K38" s="119"/>
      <c r="L38" s="120"/>
      <c r="M38" s="113"/>
      <c r="N38" s="168"/>
      <c r="O38" s="183"/>
    </row>
    <row r="39" spans="1:20" ht="60" customHeight="1" thickBot="1">
      <c r="A39" s="121"/>
      <c r="B39" s="140"/>
      <c r="C39" s="50"/>
      <c r="D39" s="50"/>
      <c r="E39" s="50"/>
      <c r="F39" s="50"/>
      <c r="G39" s="51"/>
      <c r="H39" s="43">
        <v>10</v>
      </c>
      <c r="I39" s="66">
        <f t="shared" si="2"/>
        <v>0</v>
      </c>
      <c r="J39" s="64">
        <f t="shared" si="6"/>
        <v>0</v>
      </c>
      <c r="K39" s="121"/>
      <c r="L39" s="122"/>
      <c r="M39" s="114"/>
      <c r="N39" s="168"/>
      <c r="O39" s="183"/>
    </row>
    <row r="40" spans="1:20" ht="60" customHeight="1" thickBot="1">
      <c r="A40" s="260" t="s">
        <v>30</v>
      </c>
      <c r="B40" s="218"/>
      <c r="C40" s="218"/>
      <c r="D40" s="218"/>
      <c r="E40" s="218"/>
      <c r="F40" s="218"/>
      <c r="G40" s="222"/>
      <c r="H40" s="145" t="s">
        <v>47</v>
      </c>
      <c r="I40" s="146" t="s">
        <v>46</v>
      </c>
      <c r="J40" s="148" t="s">
        <v>48</v>
      </c>
      <c r="K40" s="149" t="s">
        <v>128</v>
      </c>
      <c r="L40" s="150"/>
      <c r="M40" s="24" t="s">
        <v>152</v>
      </c>
      <c r="N40" s="168"/>
      <c r="O40" s="183"/>
    </row>
    <row r="41" spans="1:20" ht="60" customHeight="1">
      <c r="A41" s="54" t="s">
        <v>31</v>
      </c>
      <c r="B41" s="55" t="s">
        <v>35</v>
      </c>
      <c r="C41" s="55" t="s">
        <v>43</v>
      </c>
      <c r="D41" s="55" t="s">
        <v>38</v>
      </c>
      <c r="E41" s="153" t="s">
        <v>39</v>
      </c>
      <c r="F41" s="135"/>
      <c r="G41" s="129"/>
      <c r="H41" s="133"/>
      <c r="I41" s="147"/>
      <c r="J41" s="133"/>
      <c r="K41" s="151"/>
      <c r="L41" s="152"/>
      <c r="M41" s="112">
        <f>SUM($J$42:$J$52)</f>
        <v>20</v>
      </c>
      <c r="N41" s="168"/>
      <c r="O41" s="183"/>
      <c r="Q41" s="26"/>
      <c r="R41" s="26" t="s">
        <v>31</v>
      </c>
      <c r="S41" s="26"/>
    </row>
    <row r="42" spans="1:20" ht="100.05" customHeight="1">
      <c r="A42" s="56" t="s">
        <v>33</v>
      </c>
      <c r="B42" s="27"/>
      <c r="C42" s="94"/>
      <c r="D42" s="27"/>
      <c r="E42" s="138"/>
      <c r="F42" s="139"/>
      <c r="G42" s="116"/>
      <c r="H42" s="29">
        <v>10</v>
      </c>
      <c r="I42" s="67" t="s">
        <v>45</v>
      </c>
      <c r="J42" s="69">
        <f>H42*COUNTIF(I42:I42,"実施")</f>
        <v>10</v>
      </c>
      <c r="K42" s="119"/>
      <c r="L42" s="120"/>
      <c r="M42" s="113"/>
      <c r="N42" s="168"/>
      <c r="O42" s="183"/>
      <c r="Q42" s="26"/>
      <c r="R42" s="26" t="s">
        <v>32</v>
      </c>
      <c r="S42" s="26"/>
      <c r="T42" s="26" t="s">
        <v>45</v>
      </c>
    </row>
    <row r="43" spans="1:20" ht="100.05" customHeight="1">
      <c r="A43" s="56" t="s">
        <v>33</v>
      </c>
      <c r="B43" s="21"/>
      <c r="C43" s="27"/>
      <c r="D43" s="27"/>
      <c r="E43" s="138"/>
      <c r="F43" s="139"/>
      <c r="G43" s="116"/>
      <c r="H43" s="29">
        <v>10</v>
      </c>
      <c r="I43" s="67" t="s">
        <v>45</v>
      </c>
      <c r="J43" s="69">
        <f t="shared" ref="J43:J52" si="7">H43*COUNTIF(I43:I43,"実施")</f>
        <v>10</v>
      </c>
      <c r="K43" s="119"/>
      <c r="L43" s="120"/>
      <c r="M43" s="113"/>
      <c r="N43" s="168"/>
      <c r="O43" s="183"/>
      <c r="Q43" s="26"/>
      <c r="R43" s="26" t="s">
        <v>33</v>
      </c>
      <c r="S43" s="26"/>
    </row>
    <row r="44" spans="1:20" ht="100.05" customHeight="1">
      <c r="A44" s="56"/>
      <c r="B44" s="27"/>
      <c r="C44" s="27"/>
      <c r="D44" s="27"/>
      <c r="E44" s="138"/>
      <c r="F44" s="139"/>
      <c r="G44" s="116"/>
      <c r="H44" s="29">
        <v>10</v>
      </c>
      <c r="I44" s="67"/>
      <c r="J44" s="69">
        <f t="shared" si="7"/>
        <v>0</v>
      </c>
      <c r="K44" s="119"/>
      <c r="L44" s="120"/>
      <c r="M44" s="113"/>
      <c r="N44" s="168"/>
      <c r="O44" s="183"/>
      <c r="Q44" s="26"/>
      <c r="R44" s="26" t="s">
        <v>34</v>
      </c>
      <c r="S44" s="26"/>
    </row>
    <row r="45" spans="1:20" ht="100.05" customHeight="1">
      <c r="A45" s="56"/>
      <c r="B45" s="27"/>
      <c r="C45" s="27"/>
      <c r="D45" s="27"/>
      <c r="E45" s="138"/>
      <c r="F45" s="139"/>
      <c r="G45" s="116"/>
      <c r="H45" s="29">
        <v>10</v>
      </c>
      <c r="I45" s="67"/>
      <c r="J45" s="69">
        <f t="shared" si="7"/>
        <v>0</v>
      </c>
      <c r="K45" s="119"/>
      <c r="L45" s="120"/>
      <c r="M45" s="113"/>
      <c r="N45" s="168"/>
      <c r="O45" s="183"/>
      <c r="Q45" s="26"/>
      <c r="R45" s="26" t="s">
        <v>36</v>
      </c>
      <c r="S45" s="26"/>
    </row>
    <row r="46" spans="1:20" ht="100.05" customHeight="1">
      <c r="A46" s="56"/>
      <c r="B46" s="27"/>
      <c r="C46" s="27"/>
      <c r="D46" s="27"/>
      <c r="E46" s="138"/>
      <c r="F46" s="139"/>
      <c r="G46" s="116"/>
      <c r="H46" s="29">
        <v>10</v>
      </c>
      <c r="I46" s="67"/>
      <c r="J46" s="69">
        <f t="shared" si="7"/>
        <v>0</v>
      </c>
      <c r="K46" s="119"/>
      <c r="L46" s="120"/>
      <c r="M46" s="113"/>
      <c r="N46" s="168"/>
      <c r="O46" s="183"/>
      <c r="Q46" s="26"/>
      <c r="R46" s="26" t="s">
        <v>37</v>
      </c>
      <c r="S46" s="26"/>
    </row>
    <row r="47" spans="1:20" ht="100.05" customHeight="1">
      <c r="A47" s="56"/>
      <c r="B47" s="27"/>
      <c r="C47" s="27"/>
      <c r="D47" s="27"/>
      <c r="E47" s="138"/>
      <c r="F47" s="139"/>
      <c r="G47" s="116"/>
      <c r="H47" s="29">
        <v>10</v>
      </c>
      <c r="I47" s="67"/>
      <c r="J47" s="69">
        <f t="shared" si="7"/>
        <v>0</v>
      </c>
      <c r="K47" s="119"/>
      <c r="L47" s="120"/>
      <c r="M47" s="113"/>
      <c r="N47" s="168"/>
      <c r="O47" s="183"/>
      <c r="Q47" s="26"/>
      <c r="R47" s="26" t="s">
        <v>40</v>
      </c>
      <c r="S47" s="26"/>
    </row>
    <row r="48" spans="1:20" ht="100.05" customHeight="1">
      <c r="A48" s="56"/>
      <c r="B48" s="27"/>
      <c r="C48" s="27"/>
      <c r="D48" s="27"/>
      <c r="E48" s="138"/>
      <c r="F48" s="139"/>
      <c r="G48" s="116"/>
      <c r="H48" s="29">
        <v>10</v>
      </c>
      <c r="I48" s="67"/>
      <c r="J48" s="69">
        <f t="shared" si="7"/>
        <v>0</v>
      </c>
      <c r="K48" s="119"/>
      <c r="L48" s="120"/>
      <c r="M48" s="113"/>
      <c r="N48" s="168"/>
      <c r="O48" s="183"/>
      <c r="Q48" s="26"/>
      <c r="R48" s="26" t="s">
        <v>41</v>
      </c>
      <c r="S48" s="26"/>
    </row>
    <row r="49" spans="1:22" ht="100.05" customHeight="1">
      <c r="A49" s="56"/>
      <c r="B49" s="27"/>
      <c r="C49" s="27"/>
      <c r="D49" s="27"/>
      <c r="E49" s="138"/>
      <c r="F49" s="139"/>
      <c r="G49" s="116"/>
      <c r="H49" s="29">
        <v>10</v>
      </c>
      <c r="I49" s="67"/>
      <c r="J49" s="69">
        <f t="shared" si="7"/>
        <v>0</v>
      </c>
      <c r="K49" s="119"/>
      <c r="L49" s="120"/>
      <c r="M49" s="113"/>
      <c r="N49" s="168"/>
      <c r="O49" s="183"/>
      <c r="Q49" s="26"/>
      <c r="R49" s="26" t="s">
        <v>42</v>
      </c>
      <c r="S49" s="26"/>
    </row>
    <row r="50" spans="1:22" ht="100.05" customHeight="1">
      <c r="A50" s="56"/>
      <c r="B50" s="27"/>
      <c r="C50" s="27"/>
      <c r="D50" s="27"/>
      <c r="E50" s="138"/>
      <c r="F50" s="139"/>
      <c r="G50" s="116"/>
      <c r="H50" s="29">
        <v>10</v>
      </c>
      <c r="I50" s="67"/>
      <c r="J50" s="69">
        <f t="shared" si="7"/>
        <v>0</v>
      </c>
      <c r="K50" s="119"/>
      <c r="L50" s="120"/>
      <c r="M50" s="113"/>
      <c r="N50" s="168"/>
      <c r="O50" s="183"/>
      <c r="Q50" s="26"/>
      <c r="R50" s="26" t="s">
        <v>44</v>
      </c>
      <c r="S50" s="26"/>
    </row>
    <row r="51" spans="1:22" ht="100.05" customHeight="1">
      <c r="A51" s="56"/>
      <c r="B51" s="27"/>
      <c r="C51" s="27"/>
      <c r="D51" s="27"/>
      <c r="E51" s="138"/>
      <c r="F51" s="139"/>
      <c r="G51" s="116"/>
      <c r="H51" s="29">
        <v>10</v>
      </c>
      <c r="I51" s="67"/>
      <c r="J51" s="69">
        <f t="shared" si="7"/>
        <v>0</v>
      </c>
      <c r="K51" s="119"/>
      <c r="L51" s="120"/>
      <c r="M51" s="113"/>
      <c r="N51" s="168"/>
      <c r="O51" s="183"/>
      <c r="Q51" s="26"/>
      <c r="R51" s="26"/>
      <c r="S51" s="26"/>
    </row>
    <row r="52" spans="1:22" ht="100.05" customHeight="1" thickBot="1">
      <c r="A52" s="57"/>
      <c r="B52" s="58"/>
      <c r="C52" s="58"/>
      <c r="D52" s="58"/>
      <c r="E52" s="140"/>
      <c r="F52" s="141"/>
      <c r="G52" s="118"/>
      <c r="H52" s="29">
        <v>10</v>
      </c>
      <c r="I52" s="68"/>
      <c r="J52" s="69">
        <f t="shared" si="7"/>
        <v>0</v>
      </c>
      <c r="K52" s="121"/>
      <c r="L52" s="122"/>
      <c r="M52" s="114"/>
      <c r="N52" s="168"/>
      <c r="O52" s="183"/>
      <c r="Q52" s="26"/>
      <c r="R52" s="26"/>
      <c r="S52" s="26"/>
    </row>
    <row r="53" spans="1:22" ht="60" customHeight="1" thickBot="1">
      <c r="A53" s="220" t="s">
        <v>51</v>
      </c>
      <c r="B53" s="221"/>
      <c r="C53" s="218"/>
      <c r="D53" s="218"/>
      <c r="E53" s="218"/>
      <c r="F53" s="218"/>
      <c r="G53" s="218"/>
      <c r="H53" s="217"/>
      <c r="I53" s="221"/>
      <c r="J53" s="217"/>
      <c r="K53" s="218"/>
      <c r="L53" s="222"/>
      <c r="M53" s="25" t="s">
        <v>153</v>
      </c>
      <c r="N53" s="168"/>
      <c r="O53" s="183"/>
      <c r="Q53" s="26"/>
      <c r="R53" s="26"/>
      <c r="S53" s="26"/>
    </row>
    <row r="54" spans="1:22" ht="60" customHeight="1">
      <c r="A54" s="25" t="s">
        <v>91</v>
      </c>
      <c r="B54" s="22" t="s">
        <v>90</v>
      </c>
      <c r="C54" s="128" t="s">
        <v>125</v>
      </c>
      <c r="D54" s="135"/>
      <c r="E54" s="135"/>
      <c r="F54" s="135"/>
      <c r="G54" s="129"/>
      <c r="H54" s="24" t="s">
        <v>47</v>
      </c>
      <c r="I54" s="25" t="s">
        <v>165</v>
      </c>
      <c r="J54" s="22" t="s">
        <v>48</v>
      </c>
      <c r="K54" s="128" t="s">
        <v>128</v>
      </c>
      <c r="L54" s="129"/>
      <c r="M54" s="112">
        <f>SUM($J$55:$J$70)</f>
        <v>0</v>
      </c>
      <c r="N54" s="168"/>
      <c r="O54" s="183"/>
      <c r="Q54" s="26"/>
      <c r="R54" s="26"/>
      <c r="S54" s="26"/>
    </row>
    <row r="55" spans="1:22" ht="60" customHeight="1">
      <c r="A55" s="40" t="s">
        <v>50</v>
      </c>
      <c r="B55" s="28" t="s">
        <v>149</v>
      </c>
      <c r="C55" s="47"/>
      <c r="D55" s="30"/>
      <c r="E55" s="30"/>
      <c r="F55" s="30"/>
      <c r="G55" s="48"/>
      <c r="H55" s="43">
        <v>5</v>
      </c>
      <c r="I55" s="65">
        <f>COUNTIF(C55:G55,"理事・代議員")/5</f>
        <v>0</v>
      </c>
      <c r="J55" s="64" cm="1">
        <f t="array" ref="J55">_xlfn.IFS(I55:I55&gt;=0.4,1,I55:I55&lt;0.4,0)</f>
        <v>0</v>
      </c>
      <c r="K55" s="119"/>
      <c r="L55" s="120"/>
      <c r="M55" s="113"/>
      <c r="N55" s="168"/>
      <c r="O55" s="183"/>
      <c r="Q55" s="26"/>
      <c r="R55" s="26" t="s">
        <v>50</v>
      </c>
      <c r="S55" s="26"/>
    </row>
    <row r="56" spans="1:22" ht="60" customHeight="1">
      <c r="A56" s="25" t="s">
        <v>92</v>
      </c>
      <c r="B56" s="22" t="s">
        <v>38</v>
      </c>
      <c r="C56" s="136" t="s">
        <v>89</v>
      </c>
      <c r="D56" s="124"/>
      <c r="E56" s="124"/>
      <c r="F56" s="124"/>
      <c r="G56" s="137"/>
      <c r="H56" s="24" t="s">
        <v>47</v>
      </c>
      <c r="I56" s="25" t="s">
        <v>166</v>
      </c>
      <c r="J56" s="22" t="s">
        <v>48</v>
      </c>
      <c r="K56" s="136" t="s">
        <v>128</v>
      </c>
      <c r="L56" s="137"/>
      <c r="M56" s="113"/>
      <c r="N56" s="168"/>
      <c r="O56" s="183"/>
      <c r="Q56" s="26"/>
      <c r="R56" s="26" t="s">
        <v>49</v>
      </c>
      <c r="S56" s="26"/>
    </row>
    <row r="57" spans="1:22" ht="60" customHeight="1">
      <c r="A57" s="40" t="s">
        <v>59</v>
      </c>
      <c r="B57" s="53" t="s">
        <v>58</v>
      </c>
      <c r="C57" s="47"/>
      <c r="D57" s="30"/>
      <c r="E57" s="30"/>
      <c r="F57" s="30"/>
      <c r="G57" s="48"/>
      <c r="H57" s="43">
        <v>15</v>
      </c>
      <c r="I57" s="65">
        <f t="shared" ref="I57:I70" si="8">COUNTIF($C57:$G57,"実施")</f>
        <v>0</v>
      </c>
      <c r="J57" s="64">
        <f t="shared" ref="J57:J77" si="9">$H57*$I57</f>
        <v>0</v>
      </c>
      <c r="K57" s="119"/>
      <c r="L57" s="120"/>
      <c r="M57" s="113"/>
      <c r="N57" s="168"/>
      <c r="O57" s="183"/>
      <c r="Q57" s="26"/>
      <c r="R57" s="26"/>
      <c r="S57" s="26"/>
    </row>
    <row r="58" spans="1:22" ht="60" customHeight="1">
      <c r="A58" s="40" t="s">
        <v>59</v>
      </c>
      <c r="B58" s="53" t="s">
        <v>64</v>
      </c>
      <c r="C58" s="47"/>
      <c r="D58" s="30"/>
      <c r="E58" s="30"/>
      <c r="F58" s="30"/>
      <c r="G58" s="48"/>
      <c r="H58" s="43">
        <v>10</v>
      </c>
      <c r="I58" s="65">
        <f t="shared" si="8"/>
        <v>0</v>
      </c>
      <c r="J58" s="64">
        <f t="shared" si="9"/>
        <v>0</v>
      </c>
      <c r="K58" s="119"/>
      <c r="L58" s="120"/>
      <c r="M58" s="113"/>
      <c r="N58" s="168"/>
      <c r="O58" s="183"/>
      <c r="Q58" s="26"/>
      <c r="R58" s="26"/>
      <c r="S58" s="26"/>
    </row>
    <row r="59" spans="1:22" ht="60" customHeight="1">
      <c r="A59" s="40" t="s">
        <v>53</v>
      </c>
      <c r="B59" s="53" t="s">
        <v>60</v>
      </c>
      <c r="C59" s="47"/>
      <c r="D59" s="30"/>
      <c r="E59" s="30"/>
      <c r="F59" s="30"/>
      <c r="G59" s="48"/>
      <c r="H59" s="43">
        <v>15</v>
      </c>
      <c r="I59" s="65">
        <f t="shared" si="8"/>
        <v>0</v>
      </c>
      <c r="J59" s="64">
        <f t="shared" si="9"/>
        <v>0</v>
      </c>
      <c r="K59" s="119"/>
      <c r="L59" s="120"/>
      <c r="M59" s="113"/>
      <c r="N59" s="168"/>
      <c r="O59" s="183"/>
    </row>
    <row r="60" spans="1:22" ht="60" customHeight="1">
      <c r="A60" s="40" t="s">
        <v>61</v>
      </c>
      <c r="B60" s="53" t="s">
        <v>65</v>
      </c>
      <c r="C60" s="47"/>
      <c r="D60" s="30"/>
      <c r="E60" s="30"/>
      <c r="F60" s="30"/>
      <c r="G60" s="48"/>
      <c r="H60" s="43">
        <v>10</v>
      </c>
      <c r="I60" s="65">
        <f t="shared" si="8"/>
        <v>0</v>
      </c>
      <c r="J60" s="64">
        <f t="shared" si="9"/>
        <v>0</v>
      </c>
      <c r="K60" s="119"/>
      <c r="L60" s="120"/>
      <c r="M60" s="113"/>
      <c r="N60" s="168"/>
      <c r="O60" s="183"/>
    </row>
    <row r="61" spans="1:22" ht="60" customHeight="1">
      <c r="A61" s="40" t="s">
        <v>54</v>
      </c>
      <c r="B61" s="53" t="s">
        <v>63</v>
      </c>
      <c r="C61" s="47"/>
      <c r="D61" s="30"/>
      <c r="E61" s="30"/>
      <c r="F61" s="30"/>
      <c r="G61" s="48"/>
      <c r="H61" s="43">
        <v>15</v>
      </c>
      <c r="I61" s="65">
        <f t="shared" si="8"/>
        <v>0</v>
      </c>
      <c r="J61" s="64">
        <f t="shared" si="9"/>
        <v>0</v>
      </c>
      <c r="K61" s="119"/>
      <c r="L61" s="120"/>
      <c r="M61" s="113"/>
      <c r="N61" s="168"/>
      <c r="O61" s="183"/>
      <c r="R61" s="127" t="s">
        <v>12</v>
      </c>
      <c r="S61" s="127"/>
      <c r="T61" s="127"/>
      <c r="V61" s="19" t="s">
        <v>52</v>
      </c>
    </row>
    <row r="62" spans="1:22" ht="60" customHeight="1">
      <c r="A62" s="40" t="s">
        <v>62</v>
      </c>
      <c r="B62" s="53" t="s">
        <v>65</v>
      </c>
      <c r="C62" s="47"/>
      <c r="D62" s="30"/>
      <c r="E62" s="30"/>
      <c r="F62" s="30"/>
      <c r="G62" s="48"/>
      <c r="H62" s="43">
        <v>10</v>
      </c>
      <c r="I62" s="65">
        <f t="shared" si="8"/>
        <v>0</v>
      </c>
      <c r="J62" s="64">
        <f t="shared" si="9"/>
        <v>0</v>
      </c>
      <c r="K62" s="119"/>
      <c r="L62" s="120"/>
      <c r="M62" s="113"/>
      <c r="N62" s="168"/>
      <c r="O62" s="183"/>
      <c r="R62" s="127" t="s">
        <v>13</v>
      </c>
      <c r="S62" s="127"/>
      <c r="T62" s="127"/>
      <c r="V62" s="19" t="s">
        <v>53</v>
      </c>
    </row>
    <row r="63" spans="1:22" ht="60" customHeight="1">
      <c r="A63" s="40" t="s">
        <v>66</v>
      </c>
      <c r="B63" s="53" t="s">
        <v>60</v>
      </c>
      <c r="C63" s="47"/>
      <c r="D63" s="30"/>
      <c r="E63" s="30"/>
      <c r="F63" s="30"/>
      <c r="G63" s="48"/>
      <c r="H63" s="43">
        <v>15</v>
      </c>
      <c r="I63" s="65">
        <f t="shared" si="8"/>
        <v>0</v>
      </c>
      <c r="J63" s="64">
        <f t="shared" si="9"/>
        <v>0</v>
      </c>
      <c r="K63" s="119"/>
      <c r="L63" s="120"/>
      <c r="M63" s="113"/>
      <c r="N63" s="168"/>
      <c r="O63" s="183"/>
      <c r="R63" s="127" t="s">
        <v>14</v>
      </c>
      <c r="S63" s="127"/>
      <c r="T63" s="127"/>
      <c r="V63" s="19" t="s">
        <v>54</v>
      </c>
    </row>
    <row r="64" spans="1:22" ht="60" customHeight="1">
      <c r="A64" s="40" t="s">
        <v>67</v>
      </c>
      <c r="B64" s="53" t="s">
        <v>65</v>
      </c>
      <c r="C64" s="47"/>
      <c r="D64" s="30"/>
      <c r="E64" s="30"/>
      <c r="F64" s="30"/>
      <c r="G64" s="48"/>
      <c r="H64" s="43">
        <v>10</v>
      </c>
      <c r="I64" s="65">
        <f t="shared" si="8"/>
        <v>0</v>
      </c>
      <c r="J64" s="64">
        <f t="shared" si="9"/>
        <v>0</v>
      </c>
      <c r="K64" s="119"/>
      <c r="L64" s="120"/>
      <c r="M64" s="113"/>
      <c r="N64" s="168"/>
      <c r="O64" s="183"/>
      <c r="R64" s="127" t="s">
        <v>15</v>
      </c>
      <c r="S64" s="127"/>
      <c r="T64" s="127"/>
      <c r="V64" s="19" t="s">
        <v>55</v>
      </c>
    </row>
    <row r="65" spans="1:22" ht="60" customHeight="1">
      <c r="A65" s="40" t="s">
        <v>69</v>
      </c>
      <c r="B65" s="53" t="s">
        <v>70</v>
      </c>
      <c r="C65" s="47"/>
      <c r="D65" s="30"/>
      <c r="E65" s="30"/>
      <c r="F65" s="30"/>
      <c r="G65" s="48"/>
      <c r="H65" s="43">
        <v>15</v>
      </c>
      <c r="I65" s="65">
        <f t="shared" si="8"/>
        <v>0</v>
      </c>
      <c r="J65" s="64">
        <f t="shared" si="9"/>
        <v>0</v>
      </c>
      <c r="K65" s="119"/>
      <c r="L65" s="120"/>
      <c r="M65" s="113"/>
      <c r="N65" s="168"/>
      <c r="O65" s="183"/>
      <c r="R65" s="31"/>
      <c r="S65" s="31"/>
      <c r="T65" s="31"/>
    </row>
    <row r="66" spans="1:22" ht="60" customHeight="1">
      <c r="A66" s="40" t="s">
        <v>71</v>
      </c>
      <c r="B66" s="53" t="s">
        <v>65</v>
      </c>
      <c r="C66" s="47"/>
      <c r="D66" s="30"/>
      <c r="E66" s="30"/>
      <c r="F66" s="30"/>
      <c r="G66" s="48"/>
      <c r="H66" s="43">
        <v>10</v>
      </c>
      <c r="I66" s="65">
        <f t="shared" si="8"/>
        <v>0</v>
      </c>
      <c r="J66" s="64">
        <f t="shared" si="9"/>
        <v>0</v>
      </c>
      <c r="K66" s="119"/>
      <c r="L66" s="120"/>
      <c r="M66" s="113"/>
      <c r="N66" s="168"/>
      <c r="O66" s="183"/>
      <c r="R66" s="31"/>
      <c r="S66" s="31"/>
      <c r="T66" s="31"/>
    </row>
    <row r="67" spans="1:22" ht="60" customHeight="1">
      <c r="A67" s="40" t="s">
        <v>72</v>
      </c>
      <c r="B67" s="53" t="s">
        <v>68</v>
      </c>
      <c r="C67" s="47"/>
      <c r="D67" s="30"/>
      <c r="E67" s="30"/>
      <c r="F67" s="30"/>
      <c r="G67" s="48"/>
      <c r="H67" s="43">
        <v>10</v>
      </c>
      <c r="I67" s="65">
        <f t="shared" si="8"/>
        <v>0</v>
      </c>
      <c r="J67" s="64">
        <f t="shared" si="9"/>
        <v>0</v>
      </c>
      <c r="K67" s="119"/>
      <c r="L67" s="120"/>
      <c r="M67" s="113"/>
      <c r="N67" s="168"/>
      <c r="O67" s="183"/>
      <c r="R67" s="31"/>
      <c r="S67" s="31"/>
      <c r="T67" s="31"/>
    </row>
    <row r="68" spans="1:22" ht="60" customHeight="1">
      <c r="A68" s="40" t="s">
        <v>73</v>
      </c>
      <c r="B68" s="53" t="s">
        <v>74</v>
      </c>
      <c r="C68" s="47"/>
      <c r="D68" s="30"/>
      <c r="E68" s="30"/>
      <c r="F68" s="30"/>
      <c r="G68" s="48"/>
      <c r="H68" s="43">
        <v>15</v>
      </c>
      <c r="I68" s="65">
        <f t="shared" si="8"/>
        <v>0</v>
      </c>
      <c r="J68" s="64">
        <f t="shared" si="9"/>
        <v>0</v>
      </c>
      <c r="K68" s="119"/>
      <c r="L68" s="120"/>
      <c r="M68" s="113"/>
      <c r="N68" s="168"/>
      <c r="O68" s="183"/>
      <c r="R68" s="31"/>
      <c r="S68" s="31"/>
      <c r="T68" s="31"/>
    </row>
    <row r="69" spans="1:22" ht="60" customHeight="1">
      <c r="A69" s="40" t="s">
        <v>72</v>
      </c>
      <c r="B69" s="53" t="s">
        <v>75</v>
      </c>
      <c r="C69" s="47"/>
      <c r="D69" s="30"/>
      <c r="E69" s="30"/>
      <c r="F69" s="30"/>
      <c r="G69" s="48"/>
      <c r="H69" s="43">
        <v>10</v>
      </c>
      <c r="I69" s="65">
        <f t="shared" si="8"/>
        <v>0</v>
      </c>
      <c r="J69" s="64">
        <f t="shared" si="9"/>
        <v>0</v>
      </c>
      <c r="K69" s="119"/>
      <c r="L69" s="120"/>
      <c r="M69" s="113"/>
      <c r="N69" s="168"/>
      <c r="O69" s="183"/>
      <c r="R69" s="31"/>
      <c r="S69" s="31"/>
      <c r="T69" s="31"/>
    </row>
    <row r="70" spans="1:22" ht="60" customHeight="1" thickBot="1">
      <c r="A70" s="40" t="s">
        <v>76</v>
      </c>
      <c r="B70" s="53" t="s">
        <v>77</v>
      </c>
      <c r="C70" s="49"/>
      <c r="D70" s="50"/>
      <c r="E70" s="50"/>
      <c r="F70" s="50"/>
      <c r="G70" s="51"/>
      <c r="H70" s="43">
        <v>10</v>
      </c>
      <c r="I70" s="65">
        <f t="shared" si="8"/>
        <v>0</v>
      </c>
      <c r="J70" s="64">
        <f t="shared" si="9"/>
        <v>0</v>
      </c>
      <c r="K70" s="121"/>
      <c r="L70" s="122"/>
      <c r="M70" s="114"/>
      <c r="N70" s="168"/>
      <c r="O70" s="183"/>
      <c r="R70" s="127" t="s">
        <v>16</v>
      </c>
      <c r="S70" s="127"/>
      <c r="T70" s="127"/>
      <c r="V70" s="19" t="s">
        <v>56</v>
      </c>
    </row>
    <row r="71" spans="1:22" ht="60" customHeight="1" thickBot="1">
      <c r="A71" s="216" t="s">
        <v>18</v>
      </c>
      <c r="B71" s="217"/>
      <c r="C71" s="218"/>
      <c r="D71" s="218"/>
      <c r="E71" s="218"/>
      <c r="F71" s="218"/>
      <c r="G71" s="218"/>
      <c r="H71" s="217"/>
      <c r="I71" s="217"/>
      <c r="J71" s="217"/>
      <c r="K71" s="218"/>
      <c r="L71" s="218"/>
      <c r="M71" s="219"/>
      <c r="N71" s="168"/>
      <c r="O71" s="183"/>
      <c r="R71" s="127" t="s">
        <v>17</v>
      </c>
      <c r="S71" s="127"/>
      <c r="T71" s="127"/>
      <c r="V71" s="19" t="s">
        <v>57</v>
      </c>
    </row>
    <row r="72" spans="1:22" ht="60" customHeight="1">
      <c r="A72" s="22" t="s">
        <v>146</v>
      </c>
      <c r="B72" s="23" t="s">
        <v>147</v>
      </c>
      <c r="C72" s="44" t="s">
        <v>156</v>
      </c>
      <c r="D72" s="45" t="s">
        <v>156</v>
      </c>
      <c r="E72" s="45" t="s">
        <v>156</v>
      </c>
      <c r="F72" s="45" t="s">
        <v>156</v>
      </c>
      <c r="G72" s="46" t="s">
        <v>156</v>
      </c>
      <c r="H72" s="24" t="s">
        <v>47</v>
      </c>
      <c r="I72" s="25" t="s">
        <v>150</v>
      </c>
      <c r="J72" s="22" t="s">
        <v>48</v>
      </c>
      <c r="K72" s="128" t="s">
        <v>128</v>
      </c>
      <c r="L72" s="129"/>
      <c r="M72" s="33" t="s">
        <v>154</v>
      </c>
      <c r="N72" s="168"/>
      <c r="O72" s="183"/>
      <c r="R72" s="41"/>
      <c r="S72" s="41"/>
      <c r="T72" s="41"/>
    </row>
    <row r="73" spans="1:22" ht="60" customHeight="1">
      <c r="A73" s="40" t="s">
        <v>80</v>
      </c>
      <c r="B73" s="53" t="s">
        <v>78</v>
      </c>
      <c r="C73" s="47"/>
      <c r="D73" s="30" t="s">
        <v>169</v>
      </c>
      <c r="E73" s="30"/>
      <c r="F73" s="30"/>
      <c r="G73" s="48"/>
      <c r="H73" s="43">
        <v>10</v>
      </c>
      <c r="I73" s="65">
        <f>COUNTIF(C73:G73,"あり")</f>
        <v>1</v>
      </c>
      <c r="J73" s="64">
        <f t="shared" si="9"/>
        <v>10</v>
      </c>
      <c r="K73" s="115"/>
      <c r="L73" s="116"/>
      <c r="M73" s="112">
        <f>SUM($J$73:$J$77)</f>
        <v>10</v>
      </c>
      <c r="N73" s="168"/>
      <c r="O73" s="183"/>
    </row>
    <row r="74" spans="1:22" ht="60" customHeight="1">
      <c r="A74" s="40" t="s">
        <v>81</v>
      </c>
      <c r="B74" s="53" t="s">
        <v>79</v>
      </c>
      <c r="C74" s="47"/>
      <c r="D74" s="30"/>
      <c r="E74" s="30"/>
      <c r="F74" s="30"/>
      <c r="G74" s="48"/>
      <c r="H74" s="43">
        <v>20</v>
      </c>
      <c r="I74" s="65">
        <f>COUNTIF(C74:G74,"あり")</f>
        <v>0</v>
      </c>
      <c r="J74" s="64">
        <f t="shared" si="9"/>
        <v>0</v>
      </c>
      <c r="K74" s="115"/>
      <c r="L74" s="116"/>
      <c r="M74" s="113"/>
      <c r="N74" s="168"/>
      <c r="O74" s="183"/>
    </row>
    <row r="75" spans="1:22" ht="60" customHeight="1">
      <c r="A75" s="40" t="s">
        <v>82</v>
      </c>
      <c r="B75" s="53" t="s">
        <v>83</v>
      </c>
      <c r="C75" s="47"/>
      <c r="D75" s="30"/>
      <c r="E75" s="30"/>
      <c r="F75" s="30"/>
      <c r="G75" s="48"/>
      <c r="H75" s="43">
        <v>10</v>
      </c>
      <c r="I75" s="65">
        <f>COUNTIF(C75:G75,"あり")</f>
        <v>0</v>
      </c>
      <c r="J75" s="64">
        <f t="shared" si="9"/>
        <v>0</v>
      </c>
      <c r="K75" s="115"/>
      <c r="L75" s="116"/>
      <c r="M75" s="113"/>
      <c r="N75" s="168"/>
      <c r="O75" s="183"/>
      <c r="R75" s="19" t="s">
        <v>88</v>
      </c>
    </row>
    <row r="76" spans="1:22" ht="60" customHeight="1">
      <c r="A76" s="40" t="s">
        <v>84</v>
      </c>
      <c r="B76" s="53" t="s">
        <v>85</v>
      </c>
      <c r="C76" s="47"/>
      <c r="D76" s="30"/>
      <c r="E76" s="30"/>
      <c r="F76" s="30"/>
      <c r="G76" s="48"/>
      <c r="H76" s="43">
        <v>20</v>
      </c>
      <c r="I76" s="65">
        <f>COUNTIF(C76:G76,"あり")</f>
        <v>0</v>
      </c>
      <c r="J76" s="64">
        <f t="shared" si="9"/>
        <v>0</v>
      </c>
      <c r="K76" s="115"/>
      <c r="L76" s="116"/>
      <c r="M76" s="113"/>
      <c r="N76" s="168"/>
      <c r="O76" s="183"/>
      <c r="R76" s="19" t="s">
        <v>49</v>
      </c>
    </row>
    <row r="77" spans="1:22" ht="60" customHeight="1" thickBot="1">
      <c r="A77" s="40" t="s">
        <v>86</v>
      </c>
      <c r="B77" s="53" t="s">
        <v>87</v>
      </c>
      <c r="C77" s="49"/>
      <c r="D77" s="50"/>
      <c r="E77" s="50"/>
      <c r="F77" s="50"/>
      <c r="G77" s="51"/>
      <c r="H77" s="43">
        <v>10</v>
      </c>
      <c r="I77" s="65">
        <f>COUNTIF(C77:G77,"あり")</f>
        <v>0</v>
      </c>
      <c r="J77" s="64">
        <f t="shared" si="9"/>
        <v>0</v>
      </c>
      <c r="K77" s="117"/>
      <c r="L77" s="118"/>
      <c r="M77" s="114"/>
      <c r="N77" s="169"/>
      <c r="O77" s="183"/>
    </row>
    <row r="78" spans="1:22" ht="60" customHeight="1">
      <c r="A78" s="248" t="s">
        <v>155</v>
      </c>
      <c r="B78" s="249"/>
      <c r="C78" s="250"/>
      <c r="D78" s="250"/>
      <c r="E78" s="250"/>
      <c r="F78" s="250"/>
      <c r="G78" s="250"/>
      <c r="H78" s="249"/>
      <c r="I78" s="249"/>
      <c r="J78" s="249"/>
      <c r="K78" s="250"/>
      <c r="L78" s="250"/>
      <c r="M78" s="249"/>
      <c r="N78" s="42">
        <v>20</v>
      </c>
      <c r="O78" s="183"/>
    </row>
    <row r="79" spans="1:22" ht="60" customHeight="1">
      <c r="A79" s="225" t="s">
        <v>159</v>
      </c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183"/>
    </row>
    <row r="80" spans="1:22" ht="60" customHeight="1" thickBot="1">
      <c r="A80" s="227" t="s">
        <v>163</v>
      </c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51">
        <f>M82+M85</f>
        <v>10</v>
      </c>
      <c r="O80" s="183"/>
    </row>
    <row r="81" spans="1:21" ht="60" customHeight="1">
      <c r="A81" s="230" t="s">
        <v>162</v>
      </c>
      <c r="B81" s="231"/>
      <c r="C81" s="44" t="s">
        <v>24</v>
      </c>
      <c r="D81" s="45" t="s">
        <v>24</v>
      </c>
      <c r="E81" s="45" t="s">
        <v>24</v>
      </c>
      <c r="F81" s="45" t="s">
        <v>24</v>
      </c>
      <c r="G81" s="46" t="s">
        <v>24</v>
      </c>
      <c r="H81" s="43" t="s">
        <v>6</v>
      </c>
      <c r="I81" s="27" t="s">
        <v>7</v>
      </c>
      <c r="J81" s="28" t="s">
        <v>8</v>
      </c>
      <c r="K81" s="171" t="s">
        <v>170</v>
      </c>
      <c r="L81" s="172"/>
      <c r="M81" s="29" t="s">
        <v>161</v>
      </c>
      <c r="N81" s="251"/>
      <c r="O81" s="183"/>
    </row>
    <row r="82" spans="1:21" ht="60" customHeight="1" thickBot="1">
      <c r="A82" s="232"/>
      <c r="B82" s="233"/>
      <c r="C82" s="47"/>
      <c r="D82" s="30"/>
      <c r="E82" s="30"/>
      <c r="F82" s="30"/>
      <c r="G82" s="48"/>
      <c r="H82" s="43">
        <v>5</v>
      </c>
      <c r="I82" s="65">
        <f>COUNTIF($C82:$G82,"参加")</f>
        <v>0</v>
      </c>
      <c r="J82" s="64">
        <f>$H82*$I82</f>
        <v>0</v>
      </c>
      <c r="K82" s="121"/>
      <c r="L82" s="122"/>
      <c r="M82" s="87">
        <f>J82</f>
        <v>0</v>
      </c>
      <c r="N82" s="251"/>
      <c r="O82" s="183"/>
    </row>
    <row r="83" spans="1:21" ht="60" customHeight="1" thickBot="1">
      <c r="A83" s="148"/>
      <c r="B83" s="148"/>
      <c r="C83" s="148"/>
      <c r="D83" s="148"/>
      <c r="E83" s="148"/>
      <c r="F83" s="148"/>
      <c r="G83" s="148"/>
      <c r="H83" s="124"/>
      <c r="I83" s="124"/>
      <c r="J83" s="124"/>
      <c r="K83" s="125"/>
      <c r="L83" s="125"/>
      <c r="M83" s="124"/>
      <c r="N83" s="251"/>
      <c r="O83" s="183"/>
    </row>
    <row r="84" spans="1:21" ht="60" customHeight="1">
      <c r="A84" s="171" t="s">
        <v>31</v>
      </c>
      <c r="B84" s="234"/>
      <c r="C84" s="234" t="s">
        <v>164</v>
      </c>
      <c r="D84" s="234"/>
      <c r="E84" s="234" t="s">
        <v>167</v>
      </c>
      <c r="F84" s="234"/>
      <c r="G84" s="172"/>
      <c r="H84" s="88" t="s">
        <v>47</v>
      </c>
      <c r="I84" s="13" t="s">
        <v>46</v>
      </c>
      <c r="J84" s="93" t="s">
        <v>48</v>
      </c>
      <c r="K84" s="255" t="s">
        <v>170</v>
      </c>
      <c r="L84" s="256"/>
      <c r="M84" s="29" t="s">
        <v>161</v>
      </c>
      <c r="N84" s="251"/>
      <c r="O84" s="183"/>
      <c r="U84" s="10" t="s">
        <v>99</v>
      </c>
    </row>
    <row r="85" spans="1:21" ht="90" customHeight="1">
      <c r="A85" s="235"/>
      <c r="B85" s="236"/>
      <c r="C85" s="27"/>
      <c r="D85" s="27"/>
      <c r="E85" s="138"/>
      <c r="F85" s="139"/>
      <c r="G85" s="116"/>
      <c r="H85" s="29">
        <v>10</v>
      </c>
      <c r="I85" s="67" t="s">
        <v>45</v>
      </c>
      <c r="J85" s="69">
        <f t="shared" ref="J85:J89" si="10">H85*COUNTIF(I85:I85,"実施")</f>
        <v>10</v>
      </c>
      <c r="K85" s="115"/>
      <c r="L85" s="116"/>
      <c r="M85" s="257">
        <f>SUM(J85:J89)</f>
        <v>10</v>
      </c>
      <c r="N85" s="251"/>
      <c r="O85" s="183"/>
      <c r="U85" s="10" t="s">
        <v>100</v>
      </c>
    </row>
    <row r="86" spans="1:21" ht="90" customHeight="1">
      <c r="A86" s="235"/>
      <c r="B86" s="236"/>
      <c r="C86" s="27"/>
      <c r="D86" s="27"/>
      <c r="E86" s="138"/>
      <c r="F86" s="139"/>
      <c r="G86" s="116"/>
      <c r="H86" s="29">
        <v>10</v>
      </c>
      <c r="I86" s="67"/>
      <c r="J86" s="69">
        <f t="shared" si="10"/>
        <v>0</v>
      </c>
      <c r="K86" s="115"/>
      <c r="L86" s="116"/>
      <c r="M86" s="258"/>
      <c r="N86" s="251"/>
      <c r="O86" s="183"/>
      <c r="U86" s="10" t="s">
        <v>101</v>
      </c>
    </row>
    <row r="87" spans="1:21" ht="90" customHeight="1">
      <c r="A87" s="235"/>
      <c r="B87" s="236"/>
      <c r="C87" s="27"/>
      <c r="D87" s="27"/>
      <c r="E87" s="138"/>
      <c r="F87" s="139"/>
      <c r="G87" s="116"/>
      <c r="H87" s="29">
        <v>10</v>
      </c>
      <c r="I87" s="67"/>
      <c r="J87" s="69">
        <f t="shared" si="10"/>
        <v>0</v>
      </c>
      <c r="K87" s="115"/>
      <c r="L87" s="116"/>
      <c r="M87" s="258"/>
      <c r="N87" s="251"/>
      <c r="O87" s="183"/>
      <c r="U87" s="10" t="s">
        <v>98</v>
      </c>
    </row>
    <row r="88" spans="1:21" ht="90" customHeight="1">
      <c r="A88" s="235"/>
      <c r="B88" s="236"/>
      <c r="C88" s="27"/>
      <c r="D88" s="27"/>
      <c r="E88" s="138"/>
      <c r="F88" s="139"/>
      <c r="G88" s="116"/>
      <c r="H88" s="29">
        <v>10</v>
      </c>
      <c r="I88" s="67"/>
      <c r="J88" s="69">
        <f t="shared" si="10"/>
        <v>0</v>
      </c>
      <c r="K88" s="115"/>
      <c r="L88" s="116"/>
      <c r="M88" s="258"/>
      <c r="N88" s="251"/>
      <c r="O88" s="183"/>
    </row>
    <row r="89" spans="1:21" ht="90" customHeight="1" thickBot="1">
      <c r="A89" s="239"/>
      <c r="B89" s="240"/>
      <c r="C89" s="58"/>
      <c r="D89" s="58"/>
      <c r="E89" s="140"/>
      <c r="F89" s="141"/>
      <c r="G89" s="118"/>
      <c r="H89" s="29">
        <v>10</v>
      </c>
      <c r="I89" s="67"/>
      <c r="J89" s="69">
        <f t="shared" si="10"/>
        <v>0</v>
      </c>
      <c r="K89" s="117"/>
      <c r="L89" s="118"/>
      <c r="M89" s="259"/>
      <c r="N89" s="251"/>
      <c r="O89" s="184"/>
    </row>
    <row r="90" spans="1:21" ht="49.95" customHeight="1">
      <c r="A90" s="252" t="s">
        <v>168</v>
      </c>
      <c r="B90" s="253"/>
      <c r="C90" s="253"/>
      <c r="D90" s="253"/>
      <c r="E90" s="253"/>
      <c r="F90" s="253"/>
      <c r="G90" s="253"/>
      <c r="H90" s="254"/>
      <c r="I90" s="254"/>
      <c r="J90" s="254"/>
      <c r="K90" s="253"/>
      <c r="L90" s="253"/>
      <c r="M90" s="254"/>
      <c r="N90" s="23">
        <v>10</v>
      </c>
      <c r="O90" s="63"/>
    </row>
    <row r="91" spans="1:21" ht="60" customHeight="1">
      <c r="A91" s="108" t="s">
        <v>93</v>
      </c>
      <c r="B91" s="109"/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37" t="s">
        <v>135</v>
      </c>
    </row>
    <row r="93" spans="1:21" ht="60" customHeight="1">
      <c r="A93" s="81" t="s">
        <v>96</v>
      </c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3"/>
      <c r="U93" s="14"/>
    </row>
    <row r="94" spans="1:21" ht="60" customHeight="1">
      <c r="A94" s="84" t="s">
        <v>104</v>
      </c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6"/>
      <c r="Q94" s="241">
        <f>O95+SUM(O98:O102)</f>
        <v>0</v>
      </c>
    </row>
    <row r="95" spans="1:21" ht="60" customHeight="1">
      <c r="A95" s="244" t="s">
        <v>107</v>
      </c>
      <c r="B95" s="245"/>
      <c r="C95" s="11"/>
      <c r="D95" s="12"/>
      <c r="E95" s="11"/>
      <c r="F95" s="12"/>
      <c r="G95" s="11"/>
      <c r="H95" s="12"/>
      <c r="I95" s="11"/>
      <c r="J95" s="12"/>
      <c r="K95" s="11"/>
      <c r="L95" s="12"/>
      <c r="M95" s="15">
        <v>10</v>
      </c>
      <c r="N95" s="15">
        <f>COUNTIF($C95:$L95,"参加")</f>
        <v>0</v>
      </c>
      <c r="O95" s="15">
        <f>M95*N95</f>
        <v>0</v>
      </c>
      <c r="P95" s="15"/>
      <c r="Q95" s="242"/>
    </row>
    <row r="96" spans="1:21" ht="60" customHeight="1">
      <c r="A96" s="78" t="s">
        <v>108</v>
      </c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80"/>
      <c r="Q96" s="242"/>
    </row>
    <row r="97" spans="1:21" ht="60" customHeight="1">
      <c r="A97" s="246" t="s">
        <v>31</v>
      </c>
      <c r="B97" s="247"/>
      <c r="C97" s="72" t="s">
        <v>103</v>
      </c>
      <c r="D97" s="73"/>
      <c r="E97" s="72" t="s">
        <v>97</v>
      </c>
      <c r="F97" s="73"/>
      <c r="G97" s="77" t="s">
        <v>102</v>
      </c>
      <c r="H97" s="77"/>
      <c r="I97" s="77"/>
      <c r="J97" s="77"/>
      <c r="K97" s="77"/>
      <c r="L97" s="77"/>
      <c r="M97" s="16" t="s">
        <v>47</v>
      </c>
      <c r="N97" s="16" t="s">
        <v>46</v>
      </c>
      <c r="O97" s="16" t="s">
        <v>48</v>
      </c>
      <c r="P97" s="16"/>
      <c r="Q97" s="242"/>
    </row>
    <row r="98" spans="1:21" ht="60" customHeight="1">
      <c r="A98" s="237"/>
      <c r="B98" s="238"/>
      <c r="C98" s="70"/>
      <c r="D98" s="71"/>
      <c r="E98" s="70"/>
      <c r="F98" s="71"/>
      <c r="G98" s="74"/>
      <c r="H98" s="75"/>
      <c r="I98" s="75"/>
      <c r="J98" s="75"/>
      <c r="K98" s="75"/>
      <c r="L98" s="76"/>
      <c r="M98" s="15">
        <v>10</v>
      </c>
      <c r="N98" s="11"/>
      <c r="O98" s="15">
        <f t="shared" ref="O98:O102" si="11">M98*COUNTIF(N98:N98,"実施")</f>
        <v>0</v>
      </c>
      <c r="P98" s="15"/>
      <c r="Q98" s="242"/>
      <c r="U98" s="14"/>
    </row>
    <row r="99" spans="1:21" ht="60" customHeight="1">
      <c r="A99" s="237"/>
      <c r="B99" s="238"/>
      <c r="C99" s="70"/>
      <c r="D99" s="71"/>
      <c r="E99" s="70"/>
      <c r="F99" s="71"/>
      <c r="G99" s="74"/>
      <c r="H99" s="75"/>
      <c r="I99" s="75"/>
      <c r="J99" s="75"/>
      <c r="K99" s="75"/>
      <c r="L99" s="76"/>
      <c r="M99" s="15">
        <v>10</v>
      </c>
      <c r="N99" s="11"/>
      <c r="O99" s="15">
        <f t="shared" si="11"/>
        <v>0</v>
      </c>
      <c r="P99" s="15"/>
      <c r="Q99" s="242"/>
      <c r="U99" s="14"/>
    </row>
    <row r="100" spans="1:21" ht="60" customHeight="1">
      <c r="A100" s="237"/>
      <c r="B100" s="238"/>
      <c r="C100" s="70"/>
      <c r="D100" s="71"/>
      <c r="E100" s="70"/>
      <c r="F100" s="71"/>
      <c r="G100" s="74"/>
      <c r="H100" s="75"/>
      <c r="I100" s="75"/>
      <c r="J100" s="75"/>
      <c r="K100" s="75"/>
      <c r="L100" s="76"/>
      <c r="M100" s="15">
        <v>10</v>
      </c>
      <c r="N100" s="11"/>
      <c r="O100" s="15">
        <f t="shared" si="11"/>
        <v>0</v>
      </c>
      <c r="P100" s="15"/>
      <c r="Q100" s="242"/>
      <c r="U100" s="14"/>
    </row>
    <row r="101" spans="1:21" ht="60" customHeight="1">
      <c r="A101" s="237"/>
      <c r="B101" s="238"/>
      <c r="C101" s="70"/>
      <c r="D101" s="71"/>
      <c r="E101" s="70"/>
      <c r="F101" s="71"/>
      <c r="G101" s="74"/>
      <c r="H101" s="75"/>
      <c r="I101" s="75"/>
      <c r="J101" s="75"/>
      <c r="K101" s="75"/>
      <c r="L101" s="76"/>
      <c r="M101" s="15">
        <v>10</v>
      </c>
      <c r="N101" s="11"/>
      <c r="O101" s="15">
        <f t="shared" si="11"/>
        <v>0</v>
      </c>
      <c r="P101" s="15"/>
      <c r="Q101" s="242"/>
      <c r="U101" s="14"/>
    </row>
    <row r="102" spans="1:21" ht="60" customHeight="1">
      <c r="A102" s="237"/>
      <c r="B102" s="238"/>
      <c r="C102" s="70"/>
      <c r="D102" s="71"/>
      <c r="E102" s="70"/>
      <c r="F102" s="71"/>
      <c r="G102" s="74"/>
      <c r="H102" s="75"/>
      <c r="I102" s="75"/>
      <c r="J102" s="75"/>
      <c r="K102" s="75"/>
      <c r="L102" s="76"/>
      <c r="M102" s="15">
        <v>10</v>
      </c>
      <c r="N102" s="11"/>
      <c r="O102" s="15">
        <f t="shared" si="11"/>
        <v>0</v>
      </c>
      <c r="P102" s="15"/>
      <c r="Q102" s="243"/>
      <c r="U102" s="14"/>
    </row>
    <row r="103" spans="1:21" ht="60" customHeight="1">
      <c r="A103" s="223" t="s">
        <v>105</v>
      </c>
      <c r="B103" s="224"/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17" t="s">
        <v>106</v>
      </c>
    </row>
  </sheetData>
  <mergeCells count="181">
    <mergeCell ref="A1:M1"/>
    <mergeCell ref="A2:M2"/>
    <mergeCell ref="A3:M3"/>
    <mergeCell ref="A4:B6"/>
    <mergeCell ref="F4:G4"/>
    <mergeCell ref="C5:G5"/>
    <mergeCell ref="H5:O5"/>
    <mergeCell ref="H6:H7"/>
    <mergeCell ref="I6:I7"/>
    <mergeCell ref="J6:J7"/>
    <mergeCell ref="A11:B11"/>
    <mergeCell ref="K11:L11"/>
    <mergeCell ref="A12:B12"/>
    <mergeCell ref="K12:L12"/>
    <mergeCell ref="A13:B13"/>
    <mergeCell ref="K13:L13"/>
    <mergeCell ref="K6:L7"/>
    <mergeCell ref="M6:N7"/>
    <mergeCell ref="O6:O7"/>
    <mergeCell ref="A8:L8"/>
    <mergeCell ref="M8:N8"/>
    <mergeCell ref="M9:N19"/>
    <mergeCell ref="K10:L10"/>
    <mergeCell ref="A17:B17"/>
    <mergeCell ref="K17:L17"/>
    <mergeCell ref="A18:B18"/>
    <mergeCell ref="K18:L18"/>
    <mergeCell ref="A19:B19"/>
    <mergeCell ref="K19:L19"/>
    <mergeCell ref="A14:B14"/>
    <mergeCell ref="K14:L14"/>
    <mergeCell ref="A15:B15"/>
    <mergeCell ref="K15:L15"/>
    <mergeCell ref="A16:B16"/>
    <mergeCell ref="K16:L16"/>
    <mergeCell ref="A20:L20"/>
    <mergeCell ref="M20:N20"/>
    <mergeCell ref="A21:M21"/>
    <mergeCell ref="A22:L22"/>
    <mergeCell ref="M22:M23"/>
    <mergeCell ref="N22:N77"/>
    <mergeCell ref="A23:B23"/>
    <mergeCell ref="K23:L23"/>
    <mergeCell ref="A24:B24"/>
    <mergeCell ref="K24:L24"/>
    <mergeCell ref="K77:L77"/>
    <mergeCell ref="K76:L76"/>
    <mergeCell ref="K75:L75"/>
    <mergeCell ref="K74:L74"/>
    <mergeCell ref="K73:L73"/>
    <mergeCell ref="M24:M39"/>
    <mergeCell ref="A25:B25"/>
    <mergeCell ref="K25:L25"/>
    <mergeCell ref="A26:B26"/>
    <mergeCell ref="K26:L26"/>
    <mergeCell ref="A27:B27"/>
    <mergeCell ref="K27:L27"/>
    <mergeCell ref="A28:B28"/>
    <mergeCell ref="A36:B36"/>
    <mergeCell ref="K36:L36"/>
    <mergeCell ref="A37:B37"/>
    <mergeCell ref="K37:L37"/>
    <mergeCell ref="A38:B38"/>
    <mergeCell ref="K38:L38"/>
    <mergeCell ref="K28:L28"/>
    <mergeCell ref="A29:B29"/>
    <mergeCell ref="A33:B33"/>
    <mergeCell ref="K33:L33"/>
    <mergeCell ref="A34:B34"/>
    <mergeCell ref="K34:L34"/>
    <mergeCell ref="A35:B35"/>
    <mergeCell ref="K35:L35"/>
    <mergeCell ref="K29:L29"/>
    <mergeCell ref="A30:B30"/>
    <mergeCell ref="K30:L30"/>
    <mergeCell ref="A31:B31"/>
    <mergeCell ref="K31:L31"/>
    <mergeCell ref="A32:B32"/>
    <mergeCell ref="K32:L32"/>
    <mergeCell ref="K45:L45"/>
    <mergeCell ref="E46:G46"/>
    <mergeCell ref="A39:B39"/>
    <mergeCell ref="K39:L39"/>
    <mergeCell ref="A40:G40"/>
    <mergeCell ref="H40:H41"/>
    <mergeCell ref="I40:I41"/>
    <mergeCell ref="J40:J41"/>
    <mergeCell ref="K40:L41"/>
    <mergeCell ref="E41:G41"/>
    <mergeCell ref="R71:T71"/>
    <mergeCell ref="K72:L72"/>
    <mergeCell ref="K64:L64"/>
    <mergeCell ref="R64:T64"/>
    <mergeCell ref="K65:L65"/>
    <mergeCell ref="K66:L66"/>
    <mergeCell ref="K67:L67"/>
    <mergeCell ref="K68:L68"/>
    <mergeCell ref="R61:T61"/>
    <mergeCell ref="K62:L62"/>
    <mergeCell ref="R62:T62"/>
    <mergeCell ref="K63:L63"/>
    <mergeCell ref="R63:T63"/>
    <mergeCell ref="M54:M70"/>
    <mergeCell ref="K55:L55"/>
    <mergeCell ref="K56:L56"/>
    <mergeCell ref="K57:L57"/>
    <mergeCell ref="K58:L58"/>
    <mergeCell ref="K59:L59"/>
    <mergeCell ref="R70:T70"/>
    <mergeCell ref="Q94:Q102"/>
    <mergeCell ref="A95:B95"/>
    <mergeCell ref="A97:B97"/>
    <mergeCell ref="A101:B101"/>
    <mergeCell ref="A99:B99"/>
    <mergeCell ref="A98:B98"/>
    <mergeCell ref="M73:M77"/>
    <mergeCell ref="A78:M78"/>
    <mergeCell ref="A91:N91"/>
    <mergeCell ref="N80:N89"/>
    <mergeCell ref="O8:O89"/>
    <mergeCell ref="A90:M90"/>
    <mergeCell ref="E85:G85"/>
    <mergeCell ref="E86:G86"/>
    <mergeCell ref="E87:G87"/>
    <mergeCell ref="E88:G88"/>
    <mergeCell ref="E89:G89"/>
    <mergeCell ref="C84:D84"/>
    <mergeCell ref="E84:G84"/>
    <mergeCell ref="K82:L82"/>
    <mergeCell ref="K84:L84"/>
    <mergeCell ref="M85:M89"/>
    <mergeCell ref="K85:L85"/>
    <mergeCell ref="K86:L86"/>
    <mergeCell ref="A103:P103"/>
    <mergeCell ref="A79:N79"/>
    <mergeCell ref="A9:L9"/>
    <mergeCell ref="A81:B82"/>
    <mergeCell ref="K81:L81"/>
    <mergeCell ref="A83:M83"/>
    <mergeCell ref="A80:M80"/>
    <mergeCell ref="A84:B84"/>
    <mergeCell ref="A85:B85"/>
    <mergeCell ref="A86:B86"/>
    <mergeCell ref="A102:B102"/>
    <mergeCell ref="A89:B89"/>
    <mergeCell ref="A100:B100"/>
    <mergeCell ref="A87:B87"/>
    <mergeCell ref="A88:B88"/>
    <mergeCell ref="K69:L69"/>
    <mergeCell ref="K70:L70"/>
    <mergeCell ref="K60:L60"/>
    <mergeCell ref="K61:L61"/>
    <mergeCell ref="E50:G50"/>
    <mergeCell ref="K50:L50"/>
    <mergeCell ref="E51:G51"/>
    <mergeCell ref="K51:L51"/>
    <mergeCell ref="E52:G52"/>
    <mergeCell ref="K87:L87"/>
    <mergeCell ref="K88:L88"/>
    <mergeCell ref="K89:L89"/>
    <mergeCell ref="K52:L52"/>
    <mergeCell ref="K46:L46"/>
    <mergeCell ref="E47:G47"/>
    <mergeCell ref="K47:L47"/>
    <mergeCell ref="E48:G48"/>
    <mergeCell ref="K48:L48"/>
    <mergeCell ref="A71:M71"/>
    <mergeCell ref="A53:L53"/>
    <mergeCell ref="C54:G54"/>
    <mergeCell ref="K54:L54"/>
    <mergeCell ref="C56:G56"/>
    <mergeCell ref="E49:G49"/>
    <mergeCell ref="K49:L49"/>
    <mergeCell ref="M41:M52"/>
    <mergeCell ref="E42:G42"/>
    <mergeCell ref="K42:L42"/>
    <mergeCell ref="E43:G43"/>
    <mergeCell ref="K43:L43"/>
    <mergeCell ref="E44:G44"/>
    <mergeCell ref="K44:L44"/>
    <mergeCell ref="E45:G45"/>
  </mergeCells>
  <phoneticPr fontId="1"/>
  <dataValidations count="10">
    <dataValidation type="list" allowBlank="1" showInputMessage="1" showErrorMessage="1" sqref="C11:G19 C24:G39 C82:G82" xr:uid="{87BEBA67-C1E3-1B43-8D12-BEEA189A63A7}">
      <formula1>$R$9:$R$10</formula1>
    </dataValidation>
    <dataValidation type="list" allowBlank="1" showInputMessage="1" showErrorMessage="1" sqref="C73:G77" xr:uid="{E95AF40D-B0C8-6E49-881A-CA057DD8C2C5}">
      <formula1>$R$75:$R$76</formula1>
    </dataValidation>
    <dataValidation type="list" allowBlank="1" showInputMessage="1" showErrorMessage="1" sqref="C55:G55" xr:uid="{187E122B-F02E-8447-808E-8391CE7132FF}">
      <formula1>$R$55:$R$56</formula1>
    </dataValidation>
    <dataValidation type="list" allowBlank="1" showInputMessage="1" showErrorMessage="1" sqref="I42:I52 C57:G70 I85:I89" xr:uid="{FB3DF9FA-41A0-3644-AC20-E2701E03DCF1}">
      <formula1>$T$41:$T$42</formula1>
    </dataValidation>
    <dataValidation type="list" allowBlank="1" showInputMessage="1" showErrorMessage="1" sqref="A42:A52" xr:uid="{F2AED5C1-A249-3040-9B22-3853C360294E}">
      <formula1>$R$42:$R$50</formula1>
    </dataValidation>
    <dataValidation type="list" allowBlank="1" showInputMessage="1" showErrorMessage="1" sqref="A98:B102" xr:uid="{9A35C526-2461-494D-BF44-0F61ECBB5D66}">
      <formula1>$AB$69:$AB$72</formula1>
    </dataValidation>
    <dataValidation type="list" allowBlank="1" showInputMessage="1" showErrorMessage="1" sqref="K95 C95 E95 G95 I95" xr:uid="{E2BA4156-EE84-6842-8A81-CC63C59734F3}">
      <formula1>$T$9:$T$10</formula1>
    </dataValidation>
    <dataValidation type="list" allowBlank="1" showInputMessage="1" showErrorMessage="1" sqref="D95 F95 H95 J95 L95" xr:uid="{0B8A4D09-8AFC-904D-A081-C33A004A0634}">
      <formula1>$U$9:$U$10</formula1>
    </dataValidation>
    <dataValidation type="list" allowBlank="1" showInputMessage="1" showErrorMessage="1" sqref="N98:N102" xr:uid="{47DC1E2E-9ECE-F246-B48A-E7A2BF84A3F7}">
      <formula1>$W$28:$W$29</formula1>
    </dataValidation>
    <dataValidation type="list" allowBlank="1" showInputMessage="1" showErrorMessage="1" sqref="A85:A89" xr:uid="{C8DE7E7A-A172-9E4A-AD89-C934D279B312}">
      <formula1>$U$84:$U$87</formula1>
    </dataValidation>
  </dataValidations>
  <pageMargins left="0.7" right="0.7" top="0.75" bottom="0.75" header="0.3" footer="0.3"/>
  <pageSetup paperSize="9" scale="34" fitToHeight="3" orientation="landscape" r:id="rId1"/>
  <rowBreaks count="4" manualBreakCount="4">
    <brk id="20" max="14" man="1"/>
    <brk id="39" max="14" man="1"/>
    <brk id="52" max="17" man="1"/>
    <brk id="70" max="1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2CE01-996C-B24F-81D8-02B751B7F22F}">
  <sheetPr>
    <tabColor rgb="FF92D050"/>
    <pageSetUpPr fitToPage="1"/>
  </sheetPr>
  <dimension ref="A1:K53"/>
  <sheetViews>
    <sheetView topLeftCell="A26" zoomScale="69" workbookViewId="0">
      <selection activeCell="C42" sqref="C42:K47"/>
    </sheetView>
  </sheetViews>
  <sheetFormatPr defaultColWidth="16.59765625" defaultRowHeight="19.2"/>
  <cols>
    <col min="1" max="1" width="8.59765625" style="1" customWidth="1"/>
    <col min="2" max="16384" width="16.59765625" style="1"/>
  </cols>
  <sheetData>
    <row r="1" spans="1:11" ht="40.049999999999997" customHeight="1">
      <c r="B1" s="266" t="s">
        <v>111</v>
      </c>
      <c r="C1" s="266"/>
      <c r="D1" s="266"/>
      <c r="E1" s="266"/>
      <c r="F1" s="266"/>
      <c r="G1" s="266"/>
      <c r="H1" s="266"/>
      <c r="I1" s="266"/>
      <c r="J1" s="266"/>
      <c r="K1" s="266"/>
    </row>
    <row r="2" spans="1:11" ht="40.049999999999997" customHeight="1">
      <c r="B2" s="267" t="s">
        <v>123</v>
      </c>
      <c r="C2" s="268"/>
      <c r="D2" s="268"/>
      <c r="E2" s="268"/>
      <c r="F2" s="268"/>
      <c r="G2" s="268"/>
      <c r="H2" s="268"/>
      <c r="I2" s="268"/>
      <c r="J2" s="268"/>
      <c r="K2" s="268"/>
    </row>
    <row r="3" spans="1:11" ht="40.049999999999997" customHeight="1">
      <c r="B3" s="268"/>
      <c r="C3" s="268"/>
      <c r="D3" s="268"/>
      <c r="E3" s="268"/>
      <c r="F3" s="268"/>
      <c r="G3" s="268"/>
      <c r="H3" s="268"/>
      <c r="I3" s="268"/>
      <c r="J3" s="268"/>
      <c r="K3" s="268"/>
    </row>
    <row r="4" spans="1:11" s="2" customFormat="1" ht="40.049999999999997" customHeight="1">
      <c r="B4" s="3" t="s">
        <v>109</v>
      </c>
      <c r="C4" s="7"/>
      <c r="D4" s="7" t="s">
        <v>28</v>
      </c>
      <c r="E4" s="269"/>
      <c r="F4" s="270"/>
      <c r="G4" s="4" t="s">
        <v>110</v>
      </c>
      <c r="H4" s="287"/>
      <c r="I4" s="288"/>
      <c r="J4" s="288"/>
      <c r="K4" s="289"/>
    </row>
    <row r="5" spans="1:11" s="2" customFormat="1" ht="40.049999999999997" customHeight="1">
      <c r="B5" s="5" t="s">
        <v>112</v>
      </c>
      <c r="C5" s="8"/>
      <c r="D5" s="6" t="s">
        <v>113</v>
      </c>
      <c r="E5" s="8"/>
      <c r="F5" s="6" t="s">
        <v>114</v>
      </c>
      <c r="G5" s="294"/>
      <c r="H5" s="295"/>
      <c r="I5" s="295"/>
      <c r="J5" s="295"/>
      <c r="K5" s="295"/>
    </row>
    <row r="6" spans="1:11" ht="40.049999999999997" customHeight="1">
      <c r="A6" s="293" t="s">
        <v>118</v>
      </c>
      <c r="B6" s="271" t="s">
        <v>115</v>
      </c>
      <c r="C6" s="272"/>
      <c r="D6" s="272"/>
      <c r="E6" s="272"/>
      <c r="F6" s="272"/>
      <c r="G6" s="265"/>
      <c r="H6" s="265"/>
      <c r="I6" s="265"/>
      <c r="J6" s="265"/>
      <c r="K6" s="265"/>
    </row>
    <row r="7" spans="1:11" ht="40.049999999999997" customHeight="1">
      <c r="A7" s="293"/>
      <c r="B7" s="271"/>
      <c r="C7" s="265"/>
      <c r="D7" s="265"/>
      <c r="E7" s="265"/>
      <c r="F7" s="265"/>
      <c r="G7" s="265"/>
      <c r="H7" s="265"/>
      <c r="I7" s="265"/>
      <c r="J7" s="265"/>
      <c r="K7" s="265"/>
    </row>
    <row r="8" spans="1:11" ht="40.049999999999997" customHeight="1">
      <c r="A8" s="293"/>
      <c r="B8" s="271"/>
      <c r="C8" s="265"/>
      <c r="D8" s="265"/>
      <c r="E8" s="265"/>
      <c r="F8" s="265"/>
      <c r="G8" s="265"/>
      <c r="H8" s="265"/>
      <c r="I8" s="265"/>
      <c r="J8" s="265"/>
      <c r="K8" s="265"/>
    </row>
    <row r="9" spans="1:11" ht="40.049999999999997" customHeight="1">
      <c r="A9" s="293"/>
      <c r="B9" s="271"/>
      <c r="C9" s="265"/>
      <c r="D9" s="265"/>
      <c r="E9" s="265"/>
      <c r="F9" s="265"/>
      <c r="G9" s="265"/>
      <c r="H9" s="265"/>
      <c r="I9" s="265"/>
      <c r="J9" s="265"/>
      <c r="K9" s="265"/>
    </row>
    <row r="10" spans="1:11" ht="40.049999999999997" customHeight="1">
      <c r="A10" s="293"/>
      <c r="B10" s="271"/>
      <c r="C10" s="265"/>
      <c r="D10" s="265"/>
      <c r="E10" s="265"/>
      <c r="F10" s="265"/>
      <c r="G10" s="265"/>
      <c r="H10" s="265"/>
      <c r="I10" s="265"/>
      <c r="J10" s="265"/>
      <c r="K10" s="265"/>
    </row>
    <row r="11" spans="1:11" ht="40.049999999999997" customHeight="1">
      <c r="A11" s="293"/>
      <c r="B11" s="271"/>
      <c r="C11" s="265"/>
      <c r="D11" s="265"/>
      <c r="E11" s="265"/>
      <c r="F11" s="265"/>
      <c r="G11" s="265"/>
      <c r="H11" s="265"/>
      <c r="I11" s="265"/>
      <c r="J11" s="265"/>
      <c r="K11" s="265"/>
    </row>
    <row r="12" spans="1:11" ht="40.049999999999997" customHeight="1">
      <c r="A12" s="293"/>
      <c r="B12" s="271"/>
      <c r="C12" s="265"/>
      <c r="D12" s="265"/>
      <c r="E12" s="265"/>
      <c r="F12" s="265"/>
      <c r="G12" s="265"/>
      <c r="H12" s="265"/>
      <c r="I12" s="265"/>
      <c r="J12" s="265"/>
      <c r="K12" s="265"/>
    </row>
    <row r="13" spans="1:11" ht="40.049999999999997" customHeight="1">
      <c r="A13" s="293"/>
      <c r="B13" s="271"/>
      <c r="C13" s="265"/>
      <c r="D13" s="265"/>
      <c r="E13" s="265"/>
      <c r="F13" s="265"/>
      <c r="G13" s="265"/>
      <c r="H13" s="265"/>
      <c r="I13" s="265"/>
      <c r="J13" s="265"/>
      <c r="K13" s="265"/>
    </row>
    <row r="14" spans="1:11" ht="40.049999999999997" customHeight="1">
      <c r="A14" s="293"/>
      <c r="B14" s="296" t="s">
        <v>116</v>
      </c>
      <c r="C14" s="265"/>
      <c r="D14" s="265"/>
      <c r="E14" s="265"/>
      <c r="F14" s="265"/>
      <c r="G14" s="265"/>
      <c r="H14" s="265"/>
      <c r="I14" s="265"/>
      <c r="J14" s="265"/>
      <c r="K14" s="265"/>
    </row>
    <row r="15" spans="1:11" ht="40.049999999999997" customHeight="1">
      <c r="A15" s="293"/>
      <c r="B15" s="271"/>
      <c r="C15" s="265"/>
      <c r="D15" s="265"/>
      <c r="E15" s="265"/>
      <c r="F15" s="265"/>
      <c r="G15" s="265"/>
      <c r="H15" s="265"/>
      <c r="I15" s="265"/>
      <c r="J15" s="265"/>
      <c r="K15" s="265"/>
    </row>
    <row r="16" spans="1:11" ht="40.049999999999997" customHeight="1">
      <c r="A16" s="293"/>
      <c r="B16" s="271"/>
      <c r="C16" s="265"/>
      <c r="D16" s="265"/>
      <c r="E16" s="265"/>
      <c r="F16" s="265"/>
      <c r="G16" s="265"/>
      <c r="H16" s="265"/>
      <c r="I16" s="265"/>
      <c r="J16" s="265"/>
      <c r="K16" s="265"/>
    </row>
    <row r="17" spans="1:11" ht="40.049999999999997" customHeight="1">
      <c r="A17" s="293"/>
      <c r="B17" s="271"/>
      <c r="C17" s="265"/>
      <c r="D17" s="265"/>
      <c r="E17" s="265"/>
      <c r="F17" s="265"/>
      <c r="G17" s="265"/>
      <c r="H17" s="265"/>
      <c r="I17" s="265"/>
      <c r="J17" s="265"/>
      <c r="K17" s="265"/>
    </row>
    <row r="18" spans="1:11" ht="40.049999999999997" customHeight="1">
      <c r="A18" s="293"/>
      <c r="B18" s="271" t="s">
        <v>117</v>
      </c>
      <c r="C18" s="265"/>
      <c r="D18" s="265"/>
      <c r="E18" s="265"/>
      <c r="F18" s="265"/>
      <c r="G18" s="265"/>
      <c r="H18" s="265"/>
      <c r="I18" s="265"/>
      <c r="J18" s="265"/>
      <c r="K18" s="265"/>
    </row>
    <row r="19" spans="1:11" ht="40.049999999999997" customHeight="1">
      <c r="A19" s="293"/>
      <c r="B19" s="271"/>
      <c r="C19" s="265"/>
      <c r="D19" s="265"/>
      <c r="E19" s="265"/>
      <c r="F19" s="265"/>
      <c r="G19" s="265"/>
      <c r="H19" s="265"/>
      <c r="I19" s="265"/>
      <c r="J19" s="265"/>
      <c r="K19" s="265"/>
    </row>
    <row r="20" spans="1:11" ht="40.049999999999997" customHeight="1">
      <c r="A20" s="293"/>
      <c r="B20" s="271"/>
      <c r="C20" s="265"/>
      <c r="D20" s="265"/>
      <c r="E20" s="265"/>
      <c r="F20" s="265"/>
      <c r="G20" s="265"/>
      <c r="H20" s="265"/>
      <c r="I20" s="265"/>
      <c r="J20" s="265"/>
      <c r="K20" s="265"/>
    </row>
    <row r="21" spans="1:11" ht="40.049999999999997" customHeight="1">
      <c r="A21" s="293"/>
      <c r="B21" s="271"/>
      <c r="C21" s="265"/>
      <c r="D21" s="265"/>
      <c r="E21" s="265"/>
      <c r="F21" s="265"/>
      <c r="G21" s="265"/>
      <c r="H21" s="265"/>
      <c r="I21" s="265"/>
      <c r="J21" s="265"/>
      <c r="K21" s="265"/>
    </row>
    <row r="22" spans="1:11" ht="40.049999999999997" customHeight="1">
      <c r="A22" s="293"/>
      <c r="B22" s="271"/>
      <c r="C22" s="265"/>
      <c r="D22" s="265"/>
      <c r="E22" s="265"/>
      <c r="F22" s="265"/>
      <c r="G22" s="265"/>
      <c r="H22" s="265"/>
      <c r="I22" s="265"/>
      <c r="J22" s="265"/>
      <c r="K22" s="265"/>
    </row>
    <row r="23" spans="1:11" ht="40.049999999999997" customHeight="1">
      <c r="A23" s="293"/>
      <c r="B23" s="271"/>
      <c r="C23" s="265"/>
      <c r="D23" s="265"/>
      <c r="E23" s="265"/>
      <c r="F23" s="265"/>
      <c r="G23" s="265"/>
      <c r="H23" s="265"/>
      <c r="I23" s="265"/>
      <c r="J23" s="265"/>
      <c r="K23" s="265"/>
    </row>
    <row r="24" spans="1:11" ht="40.049999999999997" customHeight="1">
      <c r="A24" s="293" t="s">
        <v>119</v>
      </c>
      <c r="B24" s="290" t="s">
        <v>122</v>
      </c>
      <c r="C24" s="265"/>
      <c r="D24" s="265"/>
      <c r="E24" s="265"/>
      <c r="F24" s="265"/>
      <c r="G24" s="265"/>
      <c r="H24" s="265"/>
      <c r="I24" s="265"/>
      <c r="J24" s="265"/>
      <c r="K24" s="265"/>
    </row>
    <row r="25" spans="1:11" ht="40.049999999999997" customHeight="1">
      <c r="A25" s="293"/>
      <c r="B25" s="291"/>
      <c r="C25" s="265"/>
      <c r="D25" s="265"/>
      <c r="E25" s="265"/>
      <c r="F25" s="265"/>
      <c r="G25" s="265"/>
      <c r="H25" s="265"/>
      <c r="I25" s="265"/>
      <c r="J25" s="265"/>
      <c r="K25" s="265"/>
    </row>
    <row r="26" spans="1:11" ht="40.049999999999997" customHeight="1">
      <c r="A26" s="293"/>
      <c r="B26" s="291"/>
      <c r="C26" s="265"/>
      <c r="D26" s="265"/>
      <c r="E26" s="265"/>
      <c r="F26" s="265"/>
      <c r="G26" s="265"/>
      <c r="H26" s="265"/>
      <c r="I26" s="265"/>
      <c r="J26" s="265"/>
      <c r="K26" s="265"/>
    </row>
    <row r="27" spans="1:11" ht="40.049999999999997" customHeight="1">
      <c r="A27" s="293"/>
      <c r="B27" s="291"/>
      <c r="C27" s="265"/>
      <c r="D27" s="265"/>
      <c r="E27" s="265"/>
      <c r="F27" s="265"/>
      <c r="G27" s="265"/>
      <c r="H27" s="265"/>
      <c r="I27" s="265"/>
      <c r="J27" s="265"/>
      <c r="K27" s="265"/>
    </row>
    <row r="28" spans="1:11" ht="40.049999999999997" customHeight="1">
      <c r="A28" s="293"/>
      <c r="B28" s="291"/>
      <c r="C28" s="265"/>
      <c r="D28" s="265"/>
      <c r="E28" s="265"/>
      <c r="F28" s="265"/>
      <c r="G28" s="265"/>
      <c r="H28" s="265"/>
      <c r="I28" s="265"/>
      <c r="J28" s="265"/>
      <c r="K28" s="265"/>
    </row>
    <row r="29" spans="1:11" ht="40.049999999999997" customHeight="1">
      <c r="A29" s="293"/>
      <c r="B29" s="291"/>
      <c r="C29" s="265"/>
      <c r="D29" s="265"/>
      <c r="E29" s="265"/>
      <c r="F29" s="265"/>
      <c r="G29" s="265"/>
      <c r="H29" s="265"/>
      <c r="I29" s="265"/>
      <c r="J29" s="265"/>
      <c r="K29" s="265"/>
    </row>
    <row r="30" spans="1:11" ht="40.049999999999997" customHeight="1">
      <c r="A30" s="293"/>
      <c r="B30" s="291"/>
      <c r="C30" s="273"/>
      <c r="D30" s="274"/>
      <c r="E30" s="274"/>
      <c r="F30" s="274"/>
      <c r="G30" s="274"/>
      <c r="H30" s="274"/>
      <c r="I30" s="274"/>
      <c r="J30" s="274"/>
      <c r="K30" s="275"/>
    </row>
    <row r="31" spans="1:11" ht="40.049999999999997" customHeight="1">
      <c r="A31" s="293"/>
      <c r="B31" s="291"/>
      <c r="C31" s="276"/>
      <c r="D31" s="277"/>
      <c r="E31" s="277"/>
      <c r="F31" s="277"/>
      <c r="G31" s="277"/>
      <c r="H31" s="277"/>
      <c r="I31" s="277"/>
      <c r="J31" s="277"/>
      <c r="K31" s="278"/>
    </row>
    <row r="32" spans="1:11" ht="40.049999999999997" customHeight="1">
      <c r="A32" s="293"/>
      <c r="B32" s="291"/>
      <c r="C32" s="276"/>
      <c r="D32" s="277"/>
      <c r="E32" s="277"/>
      <c r="F32" s="277"/>
      <c r="G32" s="277"/>
      <c r="H32" s="277"/>
      <c r="I32" s="277"/>
      <c r="J32" s="277"/>
      <c r="K32" s="278"/>
    </row>
    <row r="33" spans="1:11" ht="40.049999999999997" customHeight="1">
      <c r="A33" s="293"/>
      <c r="B33" s="291"/>
      <c r="C33" s="276"/>
      <c r="D33" s="277"/>
      <c r="E33" s="277"/>
      <c r="F33" s="277"/>
      <c r="G33" s="277"/>
      <c r="H33" s="277"/>
      <c r="I33" s="277"/>
      <c r="J33" s="277"/>
      <c r="K33" s="278"/>
    </row>
    <row r="34" spans="1:11" ht="40.049999999999997" customHeight="1">
      <c r="A34" s="293"/>
      <c r="B34" s="291"/>
      <c r="C34" s="276"/>
      <c r="D34" s="277"/>
      <c r="E34" s="277"/>
      <c r="F34" s="277"/>
      <c r="G34" s="277"/>
      <c r="H34" s="277"/>
      <c r="I34" s="277"/>
      <c r="J34" s="277"/>
      <c r="K34" s="278"/>
    </row>
    <row r="35" spans="1:11" ht="40.049999999999997" customHeight="1">
      <c r="A35" s="293"/>
      <c r="B35" s="291"/>
      <c r="C35" s="279"/>
      <c r="D35" s="280"/>
      <c r="E35" s="280"/>
      <c r="F35" s="280"/>
      <c r="G35" s="280"/>
      <c r="H35" s="280"/>
      <c r="I35" s="280"/>
      <c r="J35" s="280"/>
      <c r="K35" s="281"/>
    </row>
    <row r="36" spans="1:11" ht="40.049999999999997" customHeight="1">
      <c r="A36" s="293"/>
      <c r="B36" s="291"/>
      <c r="C36" s="265"/>
      <c r="D36" s="265"/>
      <c r="E36" s="265"/>
      <c r="F36" s="265"/>
      <c r="G36" s="265"/>
      <c r="H36" s="265"/>
      <c r="I36" s="265"/>
      <c r="J36" s="265"/>
      <c r="K36" s="265"/>
    </row>
    <row r="37" spans="1:11" ht="40.049999999999997" customHeight="1">
      <c r="A37" s="293"/>
      <c r="B37" s="291"/>
      <c r="C37" s="265"/>
      <c r="D37" s="265"/>
      <c r="E37" s="265"/>
      <c r="F37" s="265"/>
      <c r="G37" s="265"/>
      <c r="H37" s="265"/>
      <c r="I37" s="265"/>
      <c r="J37" s="265"/>
      <c r="K37" s="265"/>
    </row>
    <row r="38" spans="1:11" ht="40.049999999999997" customHeight="1">
      <c r="A38" s="293"/>
      <c r="B38" s="291"/>
      <c r="C38" s="265"/>
      <c r="D38" s="265"/>
      <c r="E38" s="265"/>
      <c r="F38" s="265"/>
      <c r="G38" s="265"/>
      <c r="H38" s="265"/>
      <c r="I38" s="265"/>
      <c r="J38" s="265"/>
      <c r="K38" s="265"/>
    </row>
    <row r="39" spans="1:11" ht="40.049999999999997" customHeight="1">
      <c r="A39" s="293"/>
      <c r="B39" s="291"/>
      <c r="C39" s="265"/>
      <c r="D39" s="265"/>
      <c r="E39" s="265"/>
      <c r="F39" s="265"/>
      <c r="G39" s="265"/>
      <c r="H39" s="265"/>
      <c r="I39" s="265"/>
      <c r="J39" s="265"/>
      <c r="K39" s="265"/>
    </row>
    <row r="40" spans="1:11" ht="40.049999999999997" customHeight="1">
      <c r="A40" s="293"/>
      <c r="B40" s="291"/>
      <c r="C40" s="265"/>
      <c r="D40" s="265"/>
      <c r="E40" s="265"/>
      <c r="F40" s="265"/>
      <c r="G40" s="265"/>
      <c r="H40" s="265"/>
      <c r="I40" s="265"/>
      <c r="J40" s="265"/>
      <c r="K40" s="265"/>
    </row>
    <row r="41" spans="1:11" ht="40.049999999999997" customHeight="1">
      <c r="A41" s="293"/>
      <c r="B41" s="292"/>
      <c r="C41" s="265"/>
      <c r="D41" s="265"/>
      <c r="E41" s="265"/>
      <c r="F41" s="265"/>
      <c r="G41" s="265"/>
      <c r="H41" s="265"/>
      <c r="I41" s="265"/>
      <c r="J41" s="265"/>
      <c r="K41" s="265"/>
    </row>
    <row r="42" spans="1:11" ht="40.049999999999997" customHeight="1">
      <c r="A42" s="293" t="s">
        <v>120</v>
      </c>
      <c r="B42" s="290" t="s">
        <v>121</v>
      </c>
      <c r="C42" s="273"/>
      <c r="D42" s="274"/>
      <c r="E42" s="274"/>
      <c r="F42" s="274"/>
      <c r="G42" s="274"/>
      <c r="H42" s="274"/>
      <c r="I42" s="274"/>
      <c r="J42" s="274"/>
      <c r="K42" s="275"/>
    </row>
    <row r="43" spans="1:11" ht="40.049999999999997" customHeight="1">
      <c r="A43" s="293"/>
      <c r="B43" s="291"/>
      <c r="C43" s="276"/>
      <c r="D43" s="277"/>
      <c r="E43" s="277"/>
      <c r="F43" s="277"/>
      <c r="G43" s="277"/>
      <c r="H43" s="277"/>
      <c r="I43" s="277"/>
      <c r="J43" s="277"/>
      <c r="K43" s="278"/>
    </row>
    <row r="44" spans="1:11" ht="40.049999999999997" customHeight="1">
      <c r="A44" s="293"/>
      <c r="B44" s="291"/>
      <c r="C44" s="276"/>
      <c r="D44" s="277"/>
      <c r="E44" s="277"/>
      <c r="F44" s="277"/>
      <c r="G44" s="277"/>
      <c r="H44" s="277"/>
      <c r="I44" s="277"/>
      <c r="J44" s="277"/>
      <c r="K44" s="278"/>
    </row>
    <row r="45" spans="1:11" ht="40.049999999999997" customHeight="1">
      <c r="A45" s="293"/>
      <c r="B45" s="291"/>
      <c r="C45" s="276"/>
      <c r="D45" s="277"/>
      <c r="E45" s="277"/>
      <c r="F45" s="277"/>
      <c r="G45" s="277"/>
      <c r="H45" s="277"/>
      <c r="I45" s="277"/>
      <c r="J45" s="277"/>
      <c r="K45" s="278"/>
    </row>
    <row r="46" spans="1:11" ht="40.049999999999997" customHeight="1">
      <c r="A46" s="293"/>
      <c r="B46" s="291"/>
      <c r="C46" s="276"/>
      <c r="D46" s="277"/>
      <c r="E46" s="277"/>
      <c r="F46" s="277"/>
      <c r="G46" s="277"/>
      <c r="H46" s="277"/>
      <c r="I46" s="277"/>
      <c r="J46" s="277"/>
      <c r="K46" s="278"/>
    </row>
    <row r="47" spans="1:11" ht="40.049999999999997" customHeight="1">
      <c r="A47" s="293"/>
      <c r="B47" s="292"/>
      <c r="C47" s="279"/>
      <c r="D47" s="280"/>
      <c r="E47" s="280"/>
      <c r="F47" s="280"/>
      <c r="G47" s="280"/>
      <c r="H47" s="280"/>
      <c r="I47" s="280"/>
      <c r="J47" s="280"/>
      <c r="K47" s="281"/>
    </row>
    <row r="48" spans="1:11" ht="40.049999999999997" customHeight="1">
      <c r="A48" s="282" t="s">
        <v>124</v>
      </c>
      <c r="B48" s="270"/>
      <c r="C48" s="273"/>
      <c r="D48" s="274"/>
      <c r="E48" s="274"/>
      <c r="F48" s="274"/>
      <c r="G48" s="274"/>
      <c r="H48" s="274"/>
      <c r="I48" s="274"/>
      <c r="J48" s="274"/>
      <c r="K48" s="275"/>
    </row>
    <row r="49" spans="1:11" ht="40.049999999999997" customHeight="1">
      <c r="A49" s="283"/>
      <c r="B49" s="284"/>
      <c r="C49" s="276"/>
      <c r="D49" s="277"/>
      <c r="E49" s="277"/>
      <c r="F49" s="277"/>
      <c r="G49" s="277"/>
      <c r="H49" s="277"/>
      <c r="I49" s="277"/>
      <c r="J49" s="277"/>
      <c r="K49" s="278"/>
    </row>
    <row r="50" spans="1:11" ht="40.049999999999997" customHeight="1">
      <c r="A50" s="283"/>
      <c r="B50" s="284"/>
      <c r="C50" s="276"/>
      <c r="D50" s="277"/>
      <c r="E50" s="277"/>
      <c r="F50" s="277"/>
      <c r="G50" s="277"/>
      <c r="H50" s="277"/>
      <c r="I50" s="277"/>
      <c r="J50" s="277"/>
      <c r="K50" s="278"/>
    </row>
    <row r="51" spans="1:11" ht="40.049999999999997" customHeight="1">
      <c r="A51" s="283"/>
      <c r="B51" s="284"/>
      <c r="C51" s="276"/>
      <c r="D51" s="277"/>
      <c r="E51" s="277"/>
      <c r="F51" s="277"/>
      <c r="G51" s="277"/>
      <c r="H51" s="277"/>
      <c r="I51" s="277"/>
      <c r="J51" s="277"/>
      <c r="K51" s="278"/>
    </row>
    <row r="52" spans="1:11" ht="40.049999999999997" customHeight="1">
      <c r="A52" s="283"/>
      <c r="B52" s="284"/>
      <c r="C52" s="276"/>
      <c r="D52" s="277"/>
      <c r="E52" s="277"/>
      <c r="F52" s="277"/>
      <c r="G52" s="277"/>
      <c r="H52" s="277"/>
      <c r="I52" s="277"/>
      <c r="J52" s="277"/>
      <c r="K52" s="278"/>
    </row>
    <row r="53" spans="1:11" ht="40.049999999999997" customHeight="1">
      <c r="A53" s="285"/>
      <c r="B53" s="286"/>
      <c r="C53" s="279"/>
      <c r="D53" s="280"/>
      <c r="E53" s="280"/>
      <c r="F53" s="280"/>
      <c r="G53" s="280"/>
      <c r="H53" s="280"/>
      <c r="I53" s="280"/>
      <c r="J53" s="280"/>
      <c r="K53" s="281"/>
    </row>
  </sheetData>
  <mergeCells count="22">
    <mergeCell ref="C48:K53"/>
    <mergeCell ref="A48:B53"/>
    <mergeCell ref="H4:K4"/>
    <mergeCell ref="B42:B47"/>
    <mergeCell ref="C42:K47"/>
    <mergeCell ref="B24:B41"/>
    <mergeCell ref="A24:A41"/>
    <mergeCell ref="A42:A47"/>
    <mergeCell ref="C30:K35"/>
    <mergeCell ref="C36:K41"/>
    <mergeCell ref="G5:K5"/>
    <mergeCell ref="A6:A23"/>
    <mergeCell ref="B14:B17"/>
    <mergeCell ref="C14:K17"/>
    <mergeCell ref="B18:B23"/>
    <mergeCell ref="C18:K23"/>
    <mergeCell ref="C24:K29"/>
    <mergeCell ref="B1:K1"/>
    <mergeCell ref="B2:K3"/>
    <mergeCell ref="E4:F4"/>
    <mergeCell ref="B6:B13"/>
    <mergeCell ref="C6:K13"/>
  </mergeCells>
  <phoneticPr fontId="1"/>
  <pageMargins left="0.7" right="0.7" top="0.75" bottom="0.75" header="0.3" footer="0.3"/>
  <pageSetup paperSize="9" scale="3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更新業績単位計算表（２０２５年度更新審査用 )</vt:lpstr>
      <vt:lpstr>更新業績単位計算表（ラダーＣ用）　3版</vt:lpstr>
      <vt:lpstr>更新業績単位計算表（ラダーD用） 3版</vt:lpstr>
      <vt:lpstr>ラダーＤにおけるプロジェクト報告書</vt:lpstr>
      <vt:lpstr>ラダーＤにおけるプロジェクト報告書!Print_Area</vt:lpstr>
      <vt:lpstr>'更新業績単位計算表（２０２５年度更新審査用 )'!Print_Area</vt:lpstr>
      <vt:lpstr>'更新業績単位計算表（ラダーＣ用）　3版'!Print_Area</vt:lpstr>
      <vt:lpstr>'更新業績単位計算表（ラダーD用） 3版'!Print_Area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弘治 谷川</dc:creator>
  <cp:lastModifiedBy>oikawa oikawa</cp:lastModifiedBy>
  <cp:lastPrinted>2025-05-03T05:15:20Z</cp:lastPrinted>
  <dcterms:created xsi:type="dcterms:W3CDTF">2025-03-20T02:28:53Z</dcterms:created>
  <dcterms:modified xsi:type="dcterms:W3CDTF">2025-05-04T07:31:07Z</dcterms:modified>
</cp:coreProperties>
</file>